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ntrols" state="visible" r:id="rId4"/>
    <sheet sheetId="2" name="Dashboard" state="visible" r:id="rId5"/>
  </sheets>
  <calcPr calcId="171027"/>
</workbook>
</file>

<file path=xl/sharedStrings.xml><?xml version="1.0" encoding="utf-8"?>
<sst xmlns="http://schemas.openxmlformats.org/spreadsheetml/2006/main" count="689" uniqueCount="214">
  <si>
    <t>_af_template</t>
  </si>
  <si>
    <t>SOC 2 Readiness Checklist</t>
  </si>
  <si>
    <t>soc-2</t>
  </si>
  <si>
    <t>v1.0</t>
  </si>
  <si>
    <t>2026-02-19</t>
  </si>
  <si>
    <t>Level</t>
  </si>
  <si>
    <t>Section</t>
  </si>
  <si>
    <t>Control ID</t>
  </si>
  <si>
    <t>Title</t>
  </si>
  <si>
    <t>Description</t>
  </si>
  <si>
    <t>Status</t>
  </si>
  <si>
    <t>Evidence</t>
  </si>
  <si>
    <t>Gap Description</t>
  </si>
  <si>
    <t>Priority</t>
  </si>
  <si>
    <t>Owner</t>
  </si>
  <si>
    <t>Target Date</t>
  </si>
  <si>
    <t>Availability</t>
  </si>
  <si>
    <t/>
  </si>
  <si>
    <t>A1.1</t>
  </si>
  <si>
    <t>Availability - System Availability and Capacity Management</t>
  </si>
  <si>
    <t xml:space="preserve">If your systems run out of headroom - CPU, memory, storage, bandwidth - your customers experience slowdowns or outages. Auditors want to see that you saw it coming and acted before it became a problem.
In practice, this means monitoring resource utilisation across your entire stack, understanding usage trends and growth patterns, and planning capacity increases before they're needed. It covers servers, databases, network infrastructure, cloud services, and any third-party systems in your delive</t>
  </si>
  <si>
    <t>Not Assessed</t>
  </si>
  <si>
    <t>A1.2</t>
  </si>
  <si>
    <t>Availability - Environmental Protections, Backups, and Recovery Infrastructure</t>
  </si>
  <si>
    <t xml:space="preserve">When your primary environment goes down - whether from a power failure, cooling malfunction, or regional disaster - this control is about whether you can actually recover. Auditors want to see that you've invested in both prevention (environmental protections) and cure (backups and DR infrastructure).
In practice, this covers reliable power systems with UPS and generators, environmental monitoring and cooling for data centre equipment, automated data backups with verified recovery capabilities,</t>
  </si>
  <si>
    <t>A1.3</t>
  </si>
  <si>
    <t>Availability - Recovery Plan Testing</t>
  </si>
  <si>
    <t xml:space="preserve">A recovery plan that has never been tested is just a wish list. Auditors know this, and they will specifically ask for evidence that you've validated your recovery procedures under realistic conditions - not just reviewed them in a meeting room.
This means conducting structured tests of your disaster recovery and business continuity plans at least annually, measuring actual recovery times against your defined RTOs and RPOs, identifying gaps during testing, and updating plans based on what you f</t>
  </si>
  <si>
    <t>Confidentiality</t>
  </si>
  <si>
    <t>C1.1</t>
  </si>
  <si>
    <t>Confidentiality - Identification and Classification of Confidential Information</t>
  </si>
  <si>
    <t xml:space="preserve">You cannot protect what you haven't identified. This control is the foundation for every other confidentiality requirement - it ensures your organisation actually knows what sensitive data it holds, where it lives, and how sensitive it is.
In practice, you need a data classification scheme defining different sensitivity levels (typically public, internal, confidential, and restricted), procedures for classifying information when it's created or received, an inventory of confidential information</t>
  </si>
  <si>
    <t>C1.2</t>
  </si>
  <si>
    <t>Confidentiality - Disposal of Confidential Information</t>
  </si>
  <si>
    <t xml:space="preserve">Every copy of confidential data sitting around past its useful life is a breach waiting to happen. Auditors look at whether you're actively cleaning house - deleting data you no longer need, and doing it in a way that makes recovery impossible.
In practice, this means having data retention policies that define how long different types of confidential information should be kept, secure disposal procedures for both physical and electronic media, automated deletion where possible, and records prov</t>
  </si>
  <si>
    <t>Common Criteria (Security)</t>
  </si>
  <si>
    <t>CC1.1</t>
  </si>
  <si>
    <t>COSO Principle 1: Demonstrates Commitment to Integrity and Ethical Values</t>
  </si>
  <si>
    <t xml:space="preserve">Auditors call this "tone at the top" and it's one of the first things they assess. If leadership cuts corners or ignores policies, the entire control environment falls apart - no amount of documentation will compensate for a culture that doesn't take integrity seriously.
This control is about building a culture where doing the right thing is the norm. Organisations need formal codes of conduct, ethics policies, and whistleblower mechanisms. But beyond the paperwork, leadership must model the be</t>
  </si>
  <si>
    <t>CC1.2</t>
  </si>
  <si>
    <t>COSO Principle 2: Board of Directors Demonstrates Independence from Management</t>
  </si>
  <si>
    <t xml:space="preserve">A board that just rubber-stamps management reports isn't providing oversight - it's providing theatre. This control exists because someone independent needs to be asking hard questions about how the organisation manages risk and internal controls.
In practice, the board should include members who aren't part of the day-to-day management team. These independent directors bring outside perspective and are less susceptible to internal pressures. The board also needs relevant expertise to understan</t>
  </si>
  <si>
    <t>CC1.3</t>
  </si>
  <si>
    <t>COSO Principle 3: Management Establishes Structures, Reporting Lines, and Authorities</t>
  </si>
  <si>
    <t xml:space="preserve">Without clear accountability, controls don't function. If nobody knows who owns a system, who can approve changes, or who to escalate to when something breaks, your control environment has a structural gap that auditors will flag immediately.
In practice, this means documented organisational charts, role descriptions, and delegation of authority matrices. Key security and IT functions must be clearly assigned to specific individuals or teams, with defined escalation paths. It also covers separa</t>
  </si>
  <si>
    <t>CC1.4</t>
  </si>
  <si>
    <t>COSO Principle 4: Demonstrates Commitment to Attract, Develop, and Retain Competent Individuals</t>
  </si>
  <si>
    <t xml:space="preserve">The best-designed controls in the world still fail if the people running them aren't qualified. This control addresses the human element - making sure you hire the right people, keep their skills current, and don't end up with critical security knowledge locked in a single person's head.
It covers the full employee lifecycle: hiring people with appropriate skills and background, providing ongoing training and development, and retaining talent. It also means regularly assessing whether your team</t>
  </si>
  <si>
    <t>CC1.5</t>
  </si>
  <si>
    <t>COSO Principle 5: Holds Individuals Accountable for Internal Control Responsibilities</t>
  </si>
  <si>
    <t xml:space="preserve">Security policies that exist on paper but carry no consequences when violated are policies in name only. Auditors look for a direct line between someone's role and their control responsibilities, and evidence that those responsibilities are actually enforced.
In practice, employees at all levels need to understand their specific internal control responsibilities, those responsibilities need to show up in performance evaluations, and there must be defined consequences for failing to meet them. M</t>
  </si>
  <si>
    <t>CC2.1</t>
  </si>
  <si>
    <t>COSO Principle 13: Obtains or Generates Relevant, Quality Information</t>
  </si>
  <si>
    <t xml:space="preserve">Garbage in, garbage out applies directly to your control environment. If your security logs are incomplete, your asset inventory is stale, or your risk data is months old, you're making decisions in the dark - and auditors will notice.
This means identifying what information you need to manage your control environment, establishing processes for collecting it from internal and external sources, and ensuring it stays accurate, complete, and timely. Think security logs, risk assessments, vulnerab</t>
  </si>
  <si>
    <t>CC2.2</t>
  </si>
  <si>
    <t>COSO Principle 14: Internally Communicates Information</t>
  </si>
  <si>
    <t xml:space="preserve">People can't follow security policies they've never seen, and they can't report incidents if they don't know how. This control is about making sure security information actually flows through your organisation - in all directions.
It covers top-down communication of policies, objectives, and expectations from leadership; bottom-up communication of issues, incidents, and concerns from staff; and lateral communication between teams coordinating on security matters. When these channels break down,</t>
  </si>
  <si>
    <t>CC2.3</t>
  </si>
  <si>
    <t>COSO Principle 15: Externally Communicates Information</t>
  </si>
  <si>
    <t xml:space="preserve">Your customers, regulators, and vendors all need to understand how your security posture affects them. When an incident hits or a compliance obligation triggers, the speed and clarity of your external communication directly impacts trust - and in many jurisdictions, it's a legal requirement.
In practice, this includes providing customers with information about your security practices and any incidents that affect them, communicating with regulators about compliance status and reportable events,</t>
  </si>
  <si>
    <t>CC3.1</t>
  </si>
  <si>
    <t>COSO Principle 6: Specifies Suitable Objectives</t>
  </si>
  <si>
    <t xml:space="preserve">If you can't clearly articulate what you're protecting and why, your entire risk management programme is built on sand. Auditors look for a direct line between your business goals, your security objectives, and the controls you've chosen - and they'll notice quickly if that line is fuzzy or missing.
In practical terms, you need to define what you're protecting (data, systems, services), how much security is actually required (driven by regulations, contracts, and business context), and what cou</t>
  </si>
  <si>
    <t>CC3.2</t>
  </si>
  <si>
    <t>COSO Principle 7: Identifies and Analyzes Risk</t>
  </si>
  <si>
    <t xml:space="preserve">Every control you implement should trace back to a real risk. Without a structured risk assessment, you're guessing at what to protect and how much effort to spend - and auditors will see right through that. CC3.2 is where you systematically identify what could go wrong, figure out how likely it is and how much it would hurt, and use that analysis to drive your control decisions.
Practically, this means running formal risk assessments that cover both internal risks (employee mistakes, system fa</t>
  </si>
  <si>
    <t>CC3.3</t>
  </si>
  <si>
    <t>COSO Principle 8: Assesses Fraud Risk</t>
  </si>
  <si>
    <t xml:space="preserve">Most risk assessments focus on accidental failures and external attackers, but fraud is a different beast entirely. It involves someone with legitimate access and knowledge deliberately working to defeat your controls. That's why SOC 2 calls it out separately - you need to think explicitly about where intentional misconduct could happen.
You need to assess where fraud could occur, who could commit it, and what incentives or pressures might push someone toward dishonest behaviour. This covers ex</t>
  </si>
  <si>
    <t>CC3.4</t>
  </si>
  <si>
    <t>COSO Principle 9: Identifies and Analyzes Significant Change</t>
  </si>
  <si>
    <t xml:space="preserve">Controls that worked perfectly six months ago might be irrelevant today if your technology stack, regulatory landscape, or business model has shifted. CC3.4 is about making sure you spot those shifts before they create gaps, rather than discovering them after something breaks.
Practically, this means monitoring for internal changes (new systems, reorganisations, leadership turnover, business model pivots) and external changes (new regulations, emerging threats, industry trends, vendor landscape</t>
  </si>
  <si>
    <t>CC4.1</t>
  </si>
  <si>
    <t>COSO Principle 16: Selects, Develops, and Performs Ongoing and/or Separate Evaluations</t>
  </si>
  <si>
    <t xml:space="preserve">Having controls on paper means nothing if you're not regularly checking that they actually work. Auditors see this constantly - organisations design a solid control environment, then never verify that it's operating as intended. CC4.1 demands a systematic approach to testing and monitoring your controls throughout the year.
In practice, you need two types of evaluation. Ongoing monitoring covers automated alerts, continuous monitoring dashboards, and daily operational checks. Periodic separate </t>
  </si>
  <si>
    <t>CC4.2</t>
  </si>
  <si>
    <t>COSO Principle 17: Evaluates and Communicates Deficiencies</t>
  </si>
  <si>
    <t xml:space="preserve">Finding control problems is only half the job. What really matters is how quickly you get those problems to the right people and how effectively you drive them to resolution. Auditors pay close attention to organisations that find issues but let them sit in a backlog indefinitely - that pattern tells them the control environment isn't being taken seriously.
You need a structured process for evaluating deficiency severity, communicating issues to the appropriate level of management, tracking rem</t>
  </si>
  <si>
    <t>CC5.1</t>
  </si>
  <si>
    <t>COSO Principle 10: Selects and Develops Control Activities That Mitigate Risks</t>
  </si>
  <si>
    <t xml:space="preserve">This is where your risk assessment becomes real. You've identified the risks - now you need specific controls that actually reduce them to acceptable levels. Auditors want to see that every control you implement traces back to a risk, and that every significant risk has at least one control addressing it. Controls chosen because "everyone does it" without a risk rationale will raise questions.
In practice, take your risk assessment results and design controls that directly target the identified</t>
  </si>
  <si>
    <t>CC5.2</t>
  </si>
  <si>
    <t>COSO Principle 11: Selects and Develops General Controls Over Technology</t>
  </si>
  <si>
    <t xml:space="preserve">IT general controls (ITGCs) are the foundation everything else sits on. If your infrastructure access management, change management, or operational controls are weak, then every application-level control built on top of them becomes unreliable. Auditors know this, which is why ITGCs are typically the most heavily tested area in a SOC 2 audit.
ITGCs cover how systems are managed, secured, changed, and maintained. This includes access management for infrastructure and applications, change managem</t>
  </si>
  <si>
    <t>CC5.3</t>
  </si>
  <si>
    <t>COSO Principle 12: Deploys Through Policies and Procedures</t>
  </si>
  <si>
    <t xml:space="preserve">Auditors consistently flag the same problem: controls that live in people's heads rather than in documented policies and procedures. When a key person leaves, the control leaves with them. CC5.3 is about formalising your controls so they're consistent, repeatable, and auditable.
Policies define the rules - what the organisation expects. Procedures describe the steps - how to actually carry out those rules. Every significant control area needs both. For example, an access management policy estab</t>
  </si>
  <si>
    <t>CC6.1</t>
  </si>
  <si>
    <t>Logical and Physical Access - Security Software, Infrastructure, and Architectures</t>
  </si>
  <si>
    <t xml:space="preserve">When auditors look at CC6.1, they're assessing whether your technical security stack actually works as a coherent whole. It's not enough to have a firewall here and an antivirus there - your identity management, network controls, encryption, and monitoring tools need to form an integrated security architecture that protects your systems and data from real threats.
This covers the full range of security technologies: identity providers and SSO, firewalls and network segmentation, intrusion detec</t>
  </si>
  <si>
    <t>CC6.2</t>
  </si>
  <si>
    <t>Logical and Physical Access - User Registration and Authorization</t>
  </si>
  <si>
    <t xml:space="preserve">Stale accounts belonging to former employees are one of the most common SOC 2 findings - and one of the easiest to prevent. CC6.2 covers the entire lifecycle of user access: from initial registration and authorisation, through modifications, to removal when access is no longer appropriate.
You need formal processes for requesting, approving, provisioning, modifying, and revoking access. Every step should be documented with clear accountability. This covers internal users (employees, contractors</t>
  </si>
  <si>
    <t>CC6.3</t>
  </si>
  <si>
    <t>Logical and Physical Access - Role-Based Access and Least Privilege</t>
  </si>
  <si>
    <t xml:space="preserve">Auditors see access creep in almost every organisation they examine. People join, change teams, pick up side projects - and their access just keeps growing. CC6.3 exists because unmanaged access is one of the fastest paths to a material finding.
The core idea is straightforward: give people only the access they need for their current role, and make sure no single person can both initiate and approve sensitive actions. In practice, that means role-based access control (RBAC), regular access revi</t>
  </si>
  <si>
    <t>CC6.4</t>
  </si>
  <si>
    <t>Logical and Physical Access - Physical Access Restrictions</t>
  </si>
  <si>
    <t xml:space="preserve">Someone with physical access to your server can bypass every firewall, encryption layer, and access policy you've built. That's why auditors still care about physical security even in a world of cloud infrastructure.
In practice, this means restricting who can walk into data centres, server rooms, network closets, backup storage areas, and any space where physical access could compromise your systems. Authorised personnel only, with logs and monitoring to prove it.
If you're fully cloud-hosted</t>
  </si>
  <si>
    <t>CC6.5</t>
  </si>
  <si>
    <t>Logical and Physical Access - Logical Access to Protected Assets</t>
  </si>
  <si>
    <t xml:space="preserve">Old hard drives end up on eBay with recoverable customer data more often than you'd think. CC6.5 is about making sure that never happens to your organisation.
When hardware gets retired, returned, or disposed of - and when cloud instances, databases, or VMs are decommissioned - the data on them must be properly destroyed before security protections are dropped. Simply deleting files or reformatting a drive isn't enough. Data recovery from formatted media is trivial with off-the-shelf tools.
Au</t>
  </si>
  <si>
    <t>CC6.6</t>
  </si>
  <si>
    <t>Logical and Physical Access - Security Against Threats Outside System Boundaries</t>
  </si>
  <si>
    <t xml:space="preserve">Every service you expose to the internet is a door someone will try to open. CC6.6 is about how well you protect those doors - and whether you even know how many you have.
This covers your perimeter defences: firewalls, web application firewalls, DDoS protection, email security gateways, DNS security, and secure remote access. It also includes how you authenticate external users, protect public-facing applications, and manage the attack surface exposed to the internet.
Auditors evaluate whethe</t>
  </si>
  <si>
    <t>CC6.7</t>
  </si>
  <si>
    <t>Logical and Physical Access - Transmission of Data</t>
  </si>
  <si>
    <t xml:space="preserve">Data is most vulnerable when it's moving. Whether it's crossing the internet, being copied to a USB drive, or getting emailed to a partner, data in transit leaves the relative safety of your controlled environment. CC6.7 is about making sure it stays protected throughout.
This covers encryption of data in transit across all channels, controls over how data moves (email, file sharing, APIs, removable media), data loss prevention measures, and policies governing what can be sent where. The goal i</t>
  </si>
  <si>
    <t>CC6.8</t>
  </si>
  <si>
    <t>Logical and Physical Access - Prevention and Detection of Unauthorized Software</t>
  </si>
  <si>
    <t xml:space="preserve">Malware remains one of the most common and damaging attack vectors. A single ransomware infection can take down operations for days, and a well-placed trojan can exfiltrate data for months before detection. CC6.8 is about having both the prevention and detection layers to stop this from happening.
In practice, you need anti-malware or EDR on all endpoints and servers, application control policies limiting what can be installed and run, a patch management programme that closes known vulnerabilit</t>
  </si>
  <si>
    <t>CC7.1</t>
  </si>
  <si>
    <t>System Operations - Detection of Security Events</t>
  </si>
  <si>
    <t xml:space="preserve">You can't fix what you don't know about. CC7.1 is about whether your organisation can actually detect new vulnerabilities and security-weakening configuration changes before attackers exploit them.
This means running continuous vulnerability scanning to catch newly published CVEs in your environment, monitoring configurations so that unauthorised or insecure changes don't slip through, and correlating vulnerability data with your asset inventory so you know which systems are actually affected.
</t>
  </si>
  <si>
    <t>CC7.2</t>
  </si>
  <si>
    <t>System Operations - Monitoring of System Components for Anomalies</t>
  </si>
  <si>
    <t xml:space="preserve">Detecting a breach six months after it happened is almost as bad as never detecting it. CC7.2 is about real-time monitoring - watching your systems for behaviour that deviates from the norm and investigating it before damage is done.
This goes beyond vulnerability scanning into active monitoring of system behaviour, user activity, and operational metrics. You need a SIEM or equivalent, baselines for normal behaviour, alerts for anomalies, and - critically - a process for actually investigating </t>
  </si>
  <si>
    <t>CC7.3</t>
  </si>
  <si>
    <t>System Operations - Evaluation of Security Events</t>
  </si>
  <si>
    <t xml:space="preserve">Your SIEM fires off hundreds of alerts a week. Most are noise. A few might be a real breach in progress. CC7.3 is about having a structured process to tell the difference - quickly and consistently.
Not every security event is an incident. You need trained people who can analyse events, a classification framework for determining severity, clear escalation criteria, and a defined process for moving from detection to response. Speed matters here - delays in classifying events let incidents get wo</t>
  </si>
  <si>
    <t>CC7.4</t>
  </si>
  <si>
    <t>System Operations - Incident Response</t>
  </si>
  <si>
    <t xml:space="preserve">When a breach happens at 2am, you don't want your team figuring out the process on the fly. CC7.4 is about having a tested, documented plan ready to execute the moment an incident is confirmed.
Once an event is classified as an incident, you need established processes for containing the damage, investigating the cause and scope, remediating the threat, communicating with affected parties, and documenting everything. The response should be proportional to severity and focused on minimising damag</t>
  </si>
  <si>
    <t>CC7.5</t>
  </si>
  <si>
    <t>System Operations - Incident Recovery</t>
  </si>
  <si>
    <t xml:space="preserve">Containing a breach is only half the battle. Getting back to normal operations - safely and completely - is where many organisations stumble. CC7.5 covers the recovery phase: restoring systems, verifying their integrity, and confirming the root cause is fully addressed before going back to business as usual.
This means having tested recovery procedures, reliable backups you've actually restored from, the ability to rebuild systems from known-good configurations, and clear criteria for when it's</t>
  </si>
  <si>
    <t>CC8.1</t>
  </si>
  <si>
    <t>Change Management - Changes to Infrastructure, Data, Software, and Procedures</t>
  </si>
  <si>
    <t xml:space="preserve">Uncontrolled changes cause more outages and security incidents than most organisations want to admit. CC8.1 is about making sure every change to your production environment - code, infrastructure, configuration, data, procedures - goes through a process that catches problems before they reach your users.
You need a formal process governing how changes are requested, reviewed, tested, approved, and deployed. Changes must be authorised by the right people, tested before hitting production, docume</t>
  </si>
  <si>
    <t>CC9.1</t>
  </si>
  <si>
    <t>Risk Mitigation - Risk Mitigation Activities</t>
  </si>
  <si>
    <t xml:space="preserve">No amount of security controls eliminates all risk. CC9.1 recognises that and asks a practical question: what's your plan when things go sideways despite your best efforts?
This goes beyond traditional security controls into business continuity planning, cyber insurance, risk transfer through vendor contracts, and alternative processing arrangements. The goal is ensuring your organisation can survive a significant disruption - whether that's a ransomware attack, a data centre outage, a key vend</t>
  </si>
  <si>
    <t>CC9.2</t>
  </si>
  <si>
    <t>Risk Mitigation - Vendor and Business Partner Risk Management</t>
  </si>
  <si>
    <t xml:space="preserve">A breach at your critical vendor hits you just as hard as one in your own environment. CC9.2 is about understanding and managing the security risk that comes with every third-party relationship - cloud providers, SaaS tools, contractors, business partners, and everyone else with access to your data or systems.
You need a structured vendor risk management programme: evaluate security posture before engagement, set clear security requirements in contracts, monitor compliance throughout the relati</t>
  </si>
  <si>
    <t>Privacy</t>
  </si>
  <si>
    <t>P1.1</t>
  </si>
  <si>
    <t>Privacy - Notice of Privacy Practices</t>
  </si>
  <si>
    <t xml:space="preserve">Auditors will look for one thing first: can a user find out what you do with their data before you collect it? If the answer involves digging through obscure links or reading walls of legalese, you have a problem.
In practice, this means publishing a clear, accessible privacy notice on your website and inside your applications. It needs to cover what personal information you collect, why you collect it, who you share it with, how long you keep it, and what rights people have. Write it in plain </t>
  </si>
  <si>
    <t>P1.2</t>
  </si>
  <si>
    <t>Privacy - Covers Required Privacy Elements</t>
  </si>
  <si>
    <t xml:space="preserve">Having a privacy notice is not enough - auditors will go through it with a checklist, ticking off each required element. Miss one, and you have a finding.
The notice must address every stage of the data lifecycle: why you collect personal information, what types you collect, how you collect it, what you do with it, how long you keep it, how you dispose of it, what rights people have, who you share data with, how you protect it, and how you enforce your own policies. Each element needs genuine s</t>
  </si>
  <si>
    <t>P2.1</t>
  </si>
  <si>
    <t>Privacy - Choice and Consent</t>
  </si>
  <si>
    <t xml:space="preserve">If you are collecting personal data, people need to have a genuine choice about it - and they need to understand what happens if they say no. Pre-checked boxes and buried opt-outs do not count.
In practice, this means building proper consent mechanisms: clear opt-in for sensitive data and marketing, easy opt-out where regulations allow implied consent, and honest explanations of what users lose by declining. Every consent decision needs to be recorded - who agreed, when, to what exactly, and ho</t>
  </si>
  <si>
    <t>P3.1</t>
  </si>
  <si>
    <t>Privacy - Collection Limited to Identified Purpose</t>
  </si>
  <si>
    <t xml:space="preserve">Every field on every form needs a reason to exist. If you cannot explain why you are collecting a particular piece of data - tied to a specific purpose in your privacy notice - you should not be collecting it.
This is the data minimisation principle in action. It directly challenges the "collect everything, figure it out later" mentality that many engineering teams default to. Your sign-up form asks for a phone number? There had better be a documented reason. Your SDK captures device identifier</t>
  </si>
  <si>
    <t>P3.2</t>
  </si>
  <si>
    <t>Privacy - Consent for New Purposes or Uses</t>
  </si>
  <si>
    <t xml:space="preserve">You collected customer data for one purpose. Now you want to use it for something else - maybe feed it into an ML model, share it with a new partner, or run marketing campaigns. You need fresh consent before you do any of that.
This is where many fast-moving companies get caught. A product team builds a new feature that repurposes existing user data, and nobody stops to ask whether the original consent covers it. It usually does not. Using service delivery data for marketing, sharing with new t</t>
  </si>
  <si>
    <t>P4.1</t>
  </si>
  <si>
    <t>Privacy - Use of Personal Information Limited to Identified Purpose</t>
  </si>
  <si>
    <t xml:space="preserve">Collecting data properly is only half the battle. What you do with it afterwards matters just as much. Even legitimately collected data cannot be repurposed without authorisation.
In practice, this means controlling how personal data flows within your organisation. Just because the marketing team can technically query the production database does not mean they should. You need technical access controls, clear policies on who can use what data for which purposes, and monitoring to catch misuse. </t>
  </si>
  <si>
    <t>P4.2</t>
  </si>
  <si>
    <t>Privacy - Retention of Personal Information</t>
  </si>
  <si>
    <t xml:space="preserve">Every piece of personal data sitting in your systems is a liability. The longer you keep it, the larger your breach surface and the harder your compliance obligations become. Auditors want to see that you are not hoarding data "just in case."
In practice, you need defined retention periods for every category of personal information, automated enforcement of those periods, and regular purging of data that has outlived its purpose. This sounds straightforward, but the devil is in the details - pe</t>
  </si>
  <si>
    <t>P4.3</t>
  </si>
  <si>
    <t>Privacy - Disposal of Personal Information</t>
  </si>
  <si>
    <t xml:space="preserve">Deleting a database row is not the same as disposing of data. If someone with forensic tools or backup access could recover the information, you have not actually disposed of it. That distinction matters to auditors.
This control is about the how of data disposal. When personal information reaches the end of its retention period or a user requests deletion, the disposal method must prevent recovery. And it must cover every copy - production databases, caches, analytics systems, test environment</t>
  </si>
  <si>
    <t>P5.1</t>
  </si>
  <si>
    <t>Privacy - Access to Personal Information</t>
  </si>
  <si>
    <t xml:space="preserve">When a user asks "what data do you have on me?" - you need to be able to answer that question fully, accurately, and quickly. This is one of the most fundamental privacy rights, and regulators take it seriously.
In practice, you need a working process for handling data subject access requests (DSARs). That means verifying the requestor's identity, pulling their data from every system where it lives, packaging it in a format they can actually use, and delivering it within the legally required ti</t>
  </si>
  <si>
    <t>P5.2</t>
  </si>
  <si>
    <t>Privacy - Correction of Personal Information</t>
  </si>
  <si>
    <t xml:space="preserve">Inaccurate personal data is a problem for everyone - the individual whose information is wrong, and your organisation making decisions based on bad data. When someone tells you their data is incorrect, you need to fix it everywhere, not just in one database.
This means providing a way for individuals to request corrections, updating the data across all systems where it exists, and notifying any third parties who received the incorrect information. For straightforward changes like name or addres</t>
  </si>
  <si>
    <t>P6.1</t>
  </si>
  <si>
    <t>Privacy - Disclosure to Third Parties</t>
  </si>
  <si>
    <t xml:space="preserve">Every time personal data leaves your organisation - whether to a cloud provider, analytics platform, marketing partner, or payment processor - you need authorisation for that transfer. Either the individual consented to it, or your privacy notice clearly discloses it. There is no middle ground.
In practice, this means keeping a live inventory of every third-party data sharing arrangement, confirming each one is reflected in your privacy notice or backed by explicit consent, putting proper contr</t>
  </si>
  <si>
    <t>P6.2</t>
  </si>
  <si>
    <t>Privacy - Authorized Disclosures Only</t>
  </si>
  <si>
    <t xml:space="preserve">When a data subject asks "who has my data?", you need to be able to answer that question accurately and completely. That is the core of this control - maintaining a clear record trail of every time personal information leaves your organisation.
This covers both automated transfers (API integrations, batch exports, database syncs) and manual ones (emailing a spreadsheet to a partner, exporting data for a support ticket). Each record should capture who received the data, what was shared, when, wh</t>
  </si>
  <si>
    <t>P6.3</t>
  </si>
  <si>
    <t>Privacy - Unauthorized Disclosure Notification</t>
  </si>
  <si>
    <t xml:space="preserve">Sharing personal data with a vendor does not transfer your accountability for protecting it. You are still on the hook. That is why this control focuses on getting real privacy commitments from every third party that touches personal information - and then actually checking they follow through.
In practice, you need privacy-specific clauses in every relevant vendor contract, you need vendors to implement safeguards that match your own standards, you need periodic compliance checks, and you need</t>
  </si>
  <si>
    <t>P6.4</t>
  </si>
  <si>
    <t>Privacy - Notification of Unauthorized Disclosures</t>
  </si>
  <si>
    <t xml:space="preserve">A data breach is stressful enough without scrambling to figure out who you need to notify, how fast, and what to say. Almost every privacy jurisdiction now has mandatory breach notification rules, and getting it wrong - too slow, too vague, or missing someone - compounds the damage and invites regulatory action.
You need a notification process that answers all the critical questions up front: does this incident trigger a notification obligation? Who must be notified (individuals, regulators, bu</t>
  </si>
  <si>
    <t>P6.5</t>
  </si>
  <si>
    <t>Privacy - Accounting of Disclosures</t>
  </si>
  <si>
    <t xml:space="preserve">If a data subject or regulator asks "show me everywhere my data has gone," you need to produce a complete, accurate answer. This goes beyond the basic disclosure logging in P6.2 - it is about the ability to reconstruct the full disclosure history for any specific individual across every channel and system.
That means aggregating disclosure records from automated integrations, manual processes, law enforcement requests, and breach-related disclosures into a single, queryable view per person. The</t>
  </si>
  <si>
    <t>P6.6</t>
  </si>
  <si>
    <t>Privacy - Cross-Border Data Transfers</t>
  </si>
  <si>
    <t xml:space="preserve">The moment personal data crosses a national border - even if it is just landing on a cloud server in another country - different legal rules kick in. GDPR in particular restricts transfers outside the EEA to countries without adequate data protection, and the consequences of getting this wrong are significant (Schrems II demonstrated just how quickly the ground can shift).
You need to know where your personal data actually goes geographically, including cloud providers, subsidiaries, vendors, a</t>
  </si>
  <si>
    <t>P6.7</t>
  </si>
  <si>
    <t>Privacy - Dispute Resolution and Complaint Handling</t>
  </si>
  <si>
    <t xml:space="preserve">People need a way to tell you when something is wrong with how you handle their data - and you need a proper process for actually dealing with it. Without a formal complaint mechanism, privacy concerns get lost in support tickets, email inboxes, or worse, social media posts that attract regulator attention.
You need a clear intake mechanism, someone responsible for investigating complaints, defined resolution timeframes, an escalation path for unresolved issues, and records of everything. The c</t>
  </si>
  <si>
    <t>P7.1</t>
  </si>
  <si>
    <t>Privacy - Quality of Personal Information</t>
  </si>
  <si>
    <t xml:space="preserve">Bad data creates bad outcomes for real people. If your records show the wrong address, the wrong account status, or outdated information, decisions made from that data will be wrong too - and that is a privacy problem, not just a data quality problem.
Keeping personal data accurate, current, complete, and relevant is an ongoing effort. You need validation at the point of collection, ways for individuals to review and correct their own data, periodic quality checks, and a process for cleaning up</t>
  </si>
  <si>
    <t>Processing Integrity</t>
  </si>
  <si>
    <t>PI1.1</t>
  </si>
  <si>
    <t>Processing Integrity - Completeness, Accuracy, and Timeliness Objectives</t>
  </si>
  <si>
    <t xml:space="preserve">You cannot verify that processing is correct if you have never defined what "correct" means. This control is about establishing that baseline: documenting exactly what your systems are supposed to do with data, what inputs they expect, what transformations they apply, and what outputs they produce.
For every critical system or service, you need clear specifications covering data quality requirements, processing logic, and timeliness objectives. These specifications need to be communicated to bo</t>
  </si>
  <si>
    <t>PI1.2</t>
  </si>
  <si>
    <t>Processing Integrity - System Processing is Complete, Accurate, Timely, and Authorized</t>
  </si>
  <si>
    <t xml:space="preserve">PI1.1 defines what correct processing looks like. This control is about proving your systems actually deliver it. Records cannot go missing, calculations cannot be wrong, SLAs cannot be missed, and nobody should be able to trigger processing they are not authorised to run.
This means automated controls that check completeness (no dropped records), verify accuracy (outputs match expectations), enforce timeliness (SLAs are tracked and met), and ensure authorisation (only approved users and proces</t>
  </si>
  <si>
    <t>PI1.3</t>
  </si>
  <si>
    <t>Processing Integrity - System Inputs are Complete, Accurate, and Timely</t>
  </si>
  <si>
    <t xml:space="preserve">Garbage in, garbage out. No amount of processing logic can fix bad input data, which is why this control zeroes in on validating data before it enters your pipeline. If incomplete or inaccurate data gets past the front door, every downstream system inherits the problem.
Every data entry point needs validation: user interfaces, API endpoints, file uploads, and system integrations. Each one should check format, completeness, accuracy, and authorisation. Invalid inputs get rejected with clear erro</t>
  </si>
  <si>
    <t>PI1.4</t>
  </si>
  <si>
    <t>Processing Integrity - System Outputs are Complete, Accurate, and Distributed</t>
  </si>
  <si>
    <t xml:space="preserve">Correct processing means nothing if the output is wrong, incomplete, or goes to the wrong person. This control covers the last mile: making sure the results of your processing reach the right recipients, in the right format, with the right data, at the right time.
This applies to every type of output your systems produce - reports, data feeds, API responses, notifications, and user interface displays. For each, you need controls verifying completeness (all expected results were produced), accur</t>
  </si>
  <si>
    <t>PI1.5</t>
  </si>
  <si>
    <t>Processing Integrity - Storage Inputs and Outputs Completely and Accurately</t>
  </si>
  <si>
    <t xml:space="preserve">Data does not just lose integrity during processing - it can be corrupted, partially written, or silently modified while sitting in your database or file system. Hardware failures, software bugs, incomplete transactions, and unauthorised changes can all compromise data at rest without anyone noticing until the damage is done.
You need controls that protect stored data from corruption and tampering, verify integrity through checksums and validation, ensure write operations complete fully (no par</t>
  </si>
  <si>
    <t>SOC 2 Readiness Checklist - Dashboard</t>
  </si>
  <si>
    <t>Category</t>
  </si>
  <si>
    <t>Total</t>
  </si>
  <si>
    <t>Compliant</t>
  </si>
  <si>
    <t>Partial</t>
  </si>
  <si>
    <t>Non-Compliant</t>
  </si>
  <si>
    <t>% Complete</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</si>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</sst>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color theme="1"/>
      <family val="2"/>
      <scheme val="minor"/>
      <sz val="11"/>
      <name val="Calibri"/>
    </font>
    <font>
      <b/>
      <color rgb="FFFFFFFF"/>
      <sz val="11"/>
    </font>
    <font>
      <b/>
      <color rgb="FF1E293B"/>
      <sz val="11"/>
    </font>
    <font>
      <b/>
      <color rgb="FF1E293B"/>
      <sz val="16"/>
    </font>
    <font>
      <b/>
      <sz val="12"/>
    </font>
  </fonts>
  <fills count="4">
    <fill>
      <patternFill patternType="none"/>
    </fill>
    <fill>
      <patternFill patternType="gray125"/>
    </fill>
    <fill>
      <patternFill patternType="solid">
        <fgColor rgb="FF1E293B"/>
      </patternFill>
    </fill>
    <fill>
      <patternFill patternType="solid">
        <fgColor rgb="FFF1F5F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wrapText="1"/>
    </xf>
    <xf numFmtId="0" fontId="2" fillId="3" borderId="0" xfId="0" applyFont="1" applyFill="1"/>
    <xf numFmtId="0" fontId="0" fillId="0" borderId="0" xfId="0" applyAlignment="1">
      <alignment vertical="top" wrapText="1"/>
    </xf>
    <xf numFmtId="164" fontId="0" fillId="0" borderId="0" xfId="0" applyNumberFormat="1"/>
    <xf numFmtId="0" fontId="3" fillId="0" borderId="0" xfId="0" applyFont="1"/>
    <xf numFmtId="0" fontId="1" fillId="2" borderId="0" xfId="0" applyFont="1" applyFill="1"/>
    <xf numFmtId="9" fontId="0" fillId="0" borderId="0" xfId="0" applyNumberFormat="1"/>
    <xf numFmtId="0" fontId="4" fillId="0" borderId="0" xfId="0" applyFont="1"/>
    <xf numFmtId="9" fontId="4" fillId="0" borderId="0" xfId="0" applyNumberFormat="1" applyFont="1"/>
  </cellXfs>
  <cellStyles count="1">
    <cellStyle name="Normal" xfId="0" builtinId="0"/>
  </cellStyles>
  <dxfs count="3">
    <dxf>
      <font>
        <color rgb="FF166534"/>
      </font>
      <fill>
        <patternFill patternType="solid">
          <fgColor rgb="FFDCFCE7"/>
        </patternFill>
      </fill>
    </dxf>
    <dxf>
      <font>
        <color rgb="FF854D0E"/>
      </font>
      <fill>
        <patternFill patternType="solid">
          <fgColor rgb="FFFEF9C3"/>
        </patternFill>
      </fill>
    </dxf>
    <dxf>
      <font>
        <color rgb="FF991B1B"/>
      </font>
      <fill>
        <patternFill patternType="solid">
          <f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workbookViewId="0">
      <pane ySplit="2" topLeftCell="A3" activePane="bottomLeft" state="frozen"/>
      <selection pane="bottomLeft"/>
    </sheetView>
  </sheetViews>
  <sheetFormatPr defaultRowHeight="15" outlineLevelRow="0" outlineLevelCol="0" x14ac:dyDescent="55"/>
  <cols>
    <col min="1" max="1" width="6" customWidth="1"/>
    <col min="2" max="2" width="28" customWidth="1"/>
    <col min="3" max="3" width="12" customWidth="1"/>
    <col min="4" max="4" width="40" customWidth="1"/>
    <col min="5" max="5" width="60" customWidth="1"/>
    <col min="6" max="6" width="18" customWidth="1"/>
    <col min="7" max="8" width="30" customWidth="1"/>
    <col min="9" max="9" width="12" customWidth="1"/>
    <col min="10" max="10" width="16" customWidth="1"/>
    <col min="11" max="11" width="14" customWidth="1"/>
  </cols>
  <sheetData>
    <row r="1" hidden="1" spans="1:5" x14ac:dyDescent="0.25">
      <c r="A1" t="s">
        <v>0</v>
      </c>
      <c r="B1" t="s">
        <v>1</v>
      </c>
      <c r="C1" t="s">
        <v>2</v>
      </c>
      <c r="D1" t="s">
        <v>3</v>
      </c>
      <c r="E1" t="s">
        <v>4</v>
      </c>
    </row>
    <row r="2" spans="1:11" x14ac:dyDescent="0.25">
      <c r="A2" s="1" t="s">
        <v>5</v>
      </c>
      <c r="B2" s="1" t="s">
        <v>6</v>
      </c>
      <c r="C2" s="1" t="s">
        <v>7</v>
      </c>
      <c r="D2" s="1" t="s">
        <v>8</v>
      </c>
      <c r="E2" s="1" t="s">
        <v>9</v>
      </c>
      <c r="F2" s="1" t="s">
        <v>10</v>
      </c>
      <c r="G2" s="1" t="s">
        <v>11</v>
      </c>
      <c r="H2" s="1" t="s">
        <v>12</v>
      </c>
      <c r="I2" s="1" t="s">
        <v>13</v>
      </c>
      <c r="J2" s="1" t="s">
        <v>14</v>
      </c>
      <c r="K2" s="1" t="s">
        <v>15</v>
      </c>
    </row>
    <row r="3" spans="1:11" x14ac:dyDescent="0.25">
      <c r="A3" s="2">
        <v>0</v>
      </c>
      <c r="B3" s="2" t="s">
        <v>16</v>
      </c>
      <c r="C3" s="2" t="s">
        <v>17</v>
      </c>
      <c r="D3" s="2" t="s">
        <v>16</v>
      </c>
      <c r="E3" s="2" t="s">
        <v>17</v>
      </c>
      <c r="F3" s="2" t="s">
        <v>17</v>
      </c>
      <c r="G3" s="2" t="s">
        <v>17</v>
      </c>
      <c r="H3" s="2" t="s">
        <v>17</v>
      </c>
      <c r="I3" s="2" t="s">
        <v>17</v>
      </c>
      <c r="J3" s="2" t="s">
        <v>17</v>
      </c>
      <c r="K3" s="2" t="s">
        <v>17</v>
      </c>
    </row>
    <row r="4" spans="1:11" x14ac:dyDescent="0.25">
      <c r="A4">
        <v>1</v>
      </c>
      <c r="B4" t="s">
        <v>16</v>
      </c>
      <c r="C4" t="s">
        <v>18</v>
      </c>
      <c r="D4" t="s">
        <v>19</v>
      </c>
      <c r="E4" s="3" t="s">
        <v>20</v>
      </c>
      <c r="F4" t="s">
        <v>21</v>
      </c>
      <c r="G4" s="3" t="s">
        <v>17</v>
      </c>
      <c r="H4" s="3" t="s">
        <v>17</v>
      </c>
      <c r="I4" t="s">
        <v>17</v>
      </c>
      <c r="J4" t="s">
        <v>17</v>
      </c>
      <c r="K4" s="4" t="s">
        <v>17</v>
      </c>
    </row>
    <row r="5" spans="1:11" x14ac:dyDescent="0.25">
      <c r="A5">
        <v>1</v>
      </c>
      <c r="B5" t="s">
        <v>16</v>
      </c>
      <c r="C5" t="s">
        <v>22</v>
      </c>
      <c r="D5" t="s">
        <v>23</v>
      </c>
      <c r="E5" s="3" t="s">
        <v>24</v>
      </c>
      <c r="F5" t="s">
        <v>21</v>
      </c>
      <c r="G5" s="3" t="s">
        <v>17</v>
      </c>
      <c r="H5" s="3" t="s">
        <v>17</v>
      </c>
      <c r="I5" t="s">
        <v>17</v>
      </c>
      <c r="J5" t="s">
        <v>17</v>
      </c>
      <c r="K5" s="4" t="s">
        <v>17</v>
      </c>
    </row>
    <row r="6" spans="1:11" x14ac:dyDescent="0.25">
      <c r="A6">
        <v>1</v>
      </c>
      <c r="B6" t="s">
        <v>16</v>
      </c>
      <c r="C6" t="s">
        <v>25</v>
      </c>
      <c r="D6" t="s">
        <v>26</v>
      </c>
      <c r="E6" s="3" t="s">
        <v>27</v>
      </c>
      <c r="F6" t="s">
        <v>21</v>
      </c>
      <c r="G6" s="3" t="s">
        <v>17</v>
      </c>
      <c r="H6" s="3" t="s">
        <v>17</v>
      </c>
      <c r="I6" t="s">
        <v>17</v>
      </c>
      <c r="J6" t="s">
        <v>17</v>
      </c>
      <c r="K6" s="4" t="s">
        <v>17</v>
      </c>
    </row>
    <row r="7" spans="1:11" x14ac:dyDescent="0.25">
      <c r="A7" s="2">
        <v>0</v>
      </c>
      <c r="B7" s="2" t="s">
        <v>28</v>
      </c>
      <c r="C7" s="2" t="s">
        <v>17</v>
      </c>
      <c r="D7" s="2" t="s">
        <v>28</v>
      </c>
      <c r="E7" s="2" t="s">
        <v>17</v>
      </c>
      <c r="F7" s="2" t="s">
        <v>17</v>
      </c>
      <c r="G7" s="2" t="s">
        <v>17</v>
      </c>
      <c r="H7" s="2" t="s">
        <v>17</v>
      </c>
      <c r="I7" s="2" t="s">
        <v>17</v>
      </c>
      <c r="J7" s="2" t="s">
        <v>17</v>
      </c>
      <c r="K7" s="2" t="s">
        <v>17</v>
      </c>
    </row>
    <row r="8" spans="1:11" x14ac:dyDescent="0.25">
      <c r="A8">
        <v>1</v>
      </c>
      <c r="B8" t="s">
        <v>28</v>
      </c>
      <c r="C8" t="s">
        <v>29</v>
      </c>
      <c r="D8" t="s">
        <v>30</v>
      </c>
      <c r="E8" s="3" t="s">
        <v>31</v>
      </c>
      <c r="F8" t="s">
        <v>21</v>
      </c>
      <c r="G8" s="3" t="s">
        <v>17</v>
      </c>
      <c r="H8" s="3" t="s">
        <v>17</v>
      </c>
      <c r="I8" t="s">
        <v>17</v>
      </c>
      <c r="J8" t="s">
        <v>17</v>
      </c>
      <c r="K8" s="4" t="s">
        <v>17</v>
      </c>
    </row>
    <row r="9" spans="1:11" x14ac:dyDescent="0.25">
      <c r="A9">
        <v>1</v>
      </c>
      <c r="B9" t="s">
        <v>28</v>
      </c>
      <c r="C9" t="s">
        <v>32</v>
      </c>
      <c r="D9" t="s">
        <v>33</v>
      </c>
      <c r="E9" s="3" t="s">
        <v>34</v>
      </c>
      <c r="F9" t="s">
        <v>21</v>
      </c>
      <c r="G9" s="3" t="s">
        <v>17</v>
      </c>
      <c r="H9" s="3" t="s">
        <v>17</v>
      </c>
      <c r="I9" t="s">
        <v>17</v>
      </c>
      <c r="J9" t="s">
        <v>17</v>
      </c>
      <c r="K9" s="4" t="s">
        <v>17</v>
      </c>
    </row>
    <row r="10" spans="1:11" x14ac:dyDescent="0.25">
      <c r="A10" s="2">
        <v>0</v>
      </c>
      <c r="B10" s="2" t="s">
        <v>35</v>
      </c>
      <c r="C10" s="2" t="s">
        <v>17</v>
      </c>
      <c r="D10" s="2" t="s">
        <v>35</v>
      </c>
      <c r="E10" s="2" t="s">
        <v>17</v>
      </c>
      <c r="F10" s="2" t="s">
        <v>17</v>
      </c>
      <c r="G10" s="2" t="s">
        <v>17</v>
      </c>
      <c r="H10" s="2" t="s">
        <v>17</v>
      </c>
      <c r="I10" s="2" t="s">
        <v>17</v>
      </c>
      <c r="J10" s="2" t="s">
        <v>17</v>
      </c>
      <c r="K10" s="2" t="s">
        <v>17</v>
      </c>
    </row>
    <row r="11" spans="1:11" x14ac:dyDescent="0.25">
      <c r="A11">
        <v>1</v>
      </c>
      <c r="B11" t="s">
        <v>35</v>
      </c>
      <c r="C11" t="s">
        <v>36</v>
      </c>
      <c r="D11" t="s">
        <v>37</v>
      </c>
      <c r="E11" s="3" t="s">
        <v>38</v>
      </c>
      <c r="F11" t="s">
        <v>21</v>
      </c>
      <c r="G11" s="3" t="s">
        <v>17</v>
      </c>
      <c r="H11" s="3" t="s">
        <v>17</v>
      </c>
      <c r="I11" t="s">
        <v>17</v>
      </c>
      <c r="J11" t="s">
        <v>17</v>
      </c>
      <c r="K11" s="4" t="s">
        <v>17</v>
      </c>
    </row>
    <row r="12" spans="1:11" x14ac:dyDescent="0.25">
      <c r="A12">
        <v>1</v>
      </c>
      <c r="B12" t="s">
        <v>35</v>
      </c>
      <c r="C12" t="s">
        <v>39</v>
      </c>
      <c r="D12" t="s">
        <v>40</v>
      </c>
      <c r="E12" s="3" t="s">
        <v>41</v>
      </c>
      <c r="F12" t="s">
        <v>21</v>
      </c>
      <c r="G12" s="3" t="s">
        <v>17</v>
      </c>
      <c r="H12" s="3" t="s">
        <v>17</v>
      </c>
      <c r="I12" t="s">
        <v>17</v>
      </c>
      <c r="J12" t="s">
        <v>17</v>
      </c>
      <c r="K12" s="4" t="s">
        <v>17</v>
      </c>
    </row>
    <row r="13" spans="1:11" x14ac:dyDescent="0.25">
      <c r="A13">
        <v>1</v>
      </c>
      <c r="B13" t="s">
        <v>35</v>
      </c>
      <c r="C13" t="s">
        <v>42</v>
      </c>
      <c r="D13" t="s">
        <v>43</v>
      </c>
      <c r="E13" s="3" t="s">
        <v>44</v>
      </c>
      <c r="F13" t="s">
        <v>21</v>
      </c>
      <c r="G13" s="3" t="s">
        <v>17</v>
      </c>
      <c r="H13" s="3" t="s">
        <v>17</v>
      </c>
      <c r="I13" t="s">
        <v>17</v>
      </c>
      <c r="J13" t="s">
        <v>17</v>
      </c>
      <c r="K13" s="4" t="s">
        <v>17</v>
      </c>
    </row>
    <row r="14" spans="1:11" x14ac:dyDescent="0.25">
      <c r="A14">
        <v>1</v>
      </c>
      <c r="B14" t="s">
        <v>35</v>
      </c>
      <c r="C14" t="s">
        <v>45</v>
      </c>
      <c r="D14" t="s">
        <v>46</v>
      </c>
      <c r="E14" s="3" t="s">
        <v>47</v>
      </c>
      <c r="F14" t="s">
        <v>21</v>
      </c>
      <c r="G14" s="3" t="s">
        <v>17</v>
      </c>
      <c r="H14" s="3" t="s">
        <v>17</v>
      </c>
      <c r="I14" t="s">
        <v>17</v>
      </c>
      <c r="J14" t="s">
        <v>17</v>
      </c>
      <c r="K14" s="4" t="s">
        <v>17</v>
      </c>
    </row>
    <row r="15" spans="1:11" x14ac:dyDescent="0.25">
      <c r="A15">
        <v>1</v>
      </c>
      <c r="B15" t="s">
        <v>35</v>
      </c>
      <c r="C15" t="s">
        <v>48</v>
      </c>
      <c r="D15" t="s">
        <v>49</v>
      </c>
      <c r="E15" s="3" t="s">
        <v>50</v>
      </c>
      <c r="F15" t="s">
        <v>21</v>
      </c>
      <c r="G15" s="3" t="s">
        <v>17</v>
      </c>
      <c r="H15" s="3" t="s">
        <v>17</v>
      </c>
      <c r="I15" t="s">
        <v>17</v>
      </c>
      <c r="J15" t="s">
        <v>17</v>
      </c>
      <c r="K15" s="4" t="s">
        <v>17</v>
      </c>
    </row>
    <row r="16" spans="1:11" x14ac:dyDescent="0.25">
      <c r="A16">
        <v>1</v>
      </c>
      <c r="B16" t="s">
        <v>35</v>
      </c>
      <c r="C16" t="s">
        <v>51</v>
      </c>
      <c r="D16" t="s">
        <v>52</v>
      </c>
      <c r="E16" s="3" t="s">
        <v>53</v>
      </c>
      <c r="F16" t="s">
        <v>21</v>
      </c>
      <c r="G16" s="3" t="s">
        <v>17</v>
      </c>
      <c r="H16" s="3" t="s">
        <v>17</v>
      </c>
      <c r="I16" t="s">
        <v>17</v>
      </c>
      <c r="J16" t="s">
        <v>17</v>
      </c>
      <c r="K16" s="4" t="s">
        <v>17</v>
      </c>
    </row>
    <row r="17" spans="1:11" x14ac:dyDescent="0.25">
      <c r="A17">
        <v>1</v>
      </c>
      <c r="B17" t="s">
        <v>35</v>
      </c>
      <c r="C17" t="s">
        <v>54</v>
      </c>
      <c r="D17" t="s">
        <v>55</v>
      </c>
      <c r="E17" s="3" t="s">
        <v>56</v>
      </c>
      <c r="F17" t="s">
        <v>21</v>
      </c>
      <c r="G17" s="3" t="s">
        <v>17</v>
      </c>
      <c r="H17" s="3" t="s">
        <v>17</v>
      </c>
      <c r="I17" t="s">
        <v>17</v>
      </c>
      <c r="J17" t="s">
        <v>17</v>
      </c>
      <c r="K17" s="4" t="s">
        <v>17</v>
      </c>
    </row>
    <row r="18" spans="1:11" x14ac:dyDescent="0.25">
      <c r="A18">
        <v>1</v>
      </c>
      <c r="B18" t="s">
        <v>35</v>
      </c>
      <c r="C18" t="s">
        <v>57</v>
      </c>
      <c r="D18" t="s">
        <v>58</v>
      </c>
      <c r="E18" s="3" t="s">
        <v>59</v>
      </c>
      <c r="F18" t="s">
        <v>21</v>
      </c>
      <c r="G18" s="3" t="s">
        <v>17</v>
      </c>
      <c r="H18" s="3" t="s">
        <v>17</v>
      </c>
      <c r="I18" t="s">
        <v>17</v>
      </c>
      <c r="J18" t="s">
        <v>17</v>
      </c>
      <c r="K18" s="4" t="s">
        <v>17</v>
      </c>
    </row>
    <row r="19" spans="1:11" x14ac:dyDescent="0.25">
      <c r="A19">
        <v>1</v>
      </c>
      <c r="B19" t="s">
        <v>35</v>
      </c>
      <c r="C19" t="s">
        <v>60</v>
      </c>
      <c r="D19" t="s">
        <v>61</v>
      </c>
      <c r="E19" s="3" t="s">
        <v>62</v>
      </c>
      <c r="F19" t="s">
        <v>21</v>
      </c>
      <c r="G19" s="3" t="s">
        <v>17</v>
      </c>
      <c r="H19" s="3" t="s">
        <v>17</v>
      </c>
      <c r="I19" t="s">
        <v>17</v>
      </c>
      <c r="J19" t="s">
        <v>17</v>
      </c>
      <c r="K19" s="4" t="s">
        <v>17</v>
      </c>
    </row>
    <row r="20" spans="1:11" x14ac:dyDescent="0.25">
      <c r="A20">
        <v>1</v>
      </c>
      <c r="B20" t="s">
        <v>35</v>
      </c>
      <c r="C20" t="s">
        <v>63</v>
      </c>
      <c r="D20" t="s">
        <v>64</v>
      </c>
      <c r="E20" s="3" t="s">
        <v>65</v>
      </c>
      <c r="F20" t="s">
        <v>21</v>
      </c>
      <c r="G20" s="3" t="s">
        <v>17</v>
      </c>
      <c r="H20" s="3" t="s">
        <v>17</v>
      </c>
      <c r="I20" t="s">
        <v>17</v>
      </c>
      <c r="J20" t="s">
        <v>17</v>
      </c>
      <c r="K20" s="4" t="s">
        <v>17</v>
      </c>
    </row>
    <row r="21" spans="1:11" x14ac:dyDescent="0.25">
      <c r="A21">
        <v>1</v>
      </c>
      <c r="B21" t="s">
        <v>35</v>
      </c>
      <c r="C21" t="s">
        <v>66</v>
      </c>
      <c r="D21" t="s">
        <v>67</v>
      </c>
      <c r="E21" s="3" t="s">
        <v>68</v>
      </c>
      <c r="F21" t="s">
        <v>21</v>
      </c>
      <c r="G21" s="3" t="s">
        <v>17</v>
      </c>
      <c r="H21" s="3" t="s">
        <v>17</v>
      </c>
      <c r="I21" t="s">
        <v>17</v>
      </c>
      <c r="J21" t="s">
        <v>17</v>
      </c>
      <c r="K21" s="4" t="s">
        <v>17</v>
      </c>
    </row>
    <row r="22" spans="1:11" x14ac:dyDescent="0.25">
      <c r="A22">
        <v>1</v>
      </c>
      <c r="B22" t="s">
        <v>35</v>
      </c>
      <c r="C22" t="s">
        <v>69</v>
      </c>
      <c r="D22" t="s">
        <v>70</v>
      </c>
      <c r="E22" s="3" t="s">
        <v>71</v>
      </c>
      <c r="F22" t="s">
        <v>21</v>
      </c>
      <c r="G22" s="3" t="s">
        <v>17</v>
      </c>
      <c r="H22" s="3" t="s">
        <v>17</v>
      </c>
      <c r="I22" t="s">
        <v>17</v>
      </c>
      <c r="J22" t="s">
        <v>17</v>
      </c>
      <c r="K22" s="4" t="s">
        <v>17</v>
      </c>
    </row>
    <row r="23" spans="1:11" x14ac:dyDescent="0.25">
      <c r="A23">
        <v>1</v>
      </c>
      <c r="B23" t="s">
        <v>35</v>
      </c>
      <c r="C23" t="s">
        <v>72</v>
      </c>
      <c r="D23" t="s">
        <v>73</v>
      </c>
      <c r="E23" s="3" t="s">
        <v>74</v>
      </c>
      <c r="F23" t="s">
        <v>21</v>
      </c>
      <c r="G23" s="3" t="s">
        <v>17</v>
      </c>
      <c r="H23" s="3" t="s">
        <v>17</v>
      </c>
      <c r="I23" t="s">
        <v>17</v>
      </c>
      <c r="J23" t="s">
        <v>17</v>
      </c>
      <c r="K23" s="4" t="s">
        <v>17</v>
      </c>
    </row>
    <row r="24" spans="1:11" x14ac:dyDescent="0.25">
      <c r="A24">
        <v>1</v>
      </c>
      <c r="B24" t="s">
        <v>35</v>
      </c>
      <c r="C24" t="s">
        <v>75</v>
      </c>
      <c r="D24" t="s">
        <v>76</v>
      </c>
      <c r="E24" s="3" t="s">
        <v>77</v>
      </c>
      <c r="F24" t="s">
        <v>21</v>
      </c>
      <c r="G24" s="3" t="s">
        <v>17</v>
      </c>
      <c r="H24" s="3" t="s">
        <v>17</v>
      </c>
      <c r="I24" t="s">
        <v>17</v>
      </c>
      <c r="J24" t="s">
        <v>17</v>
      </c>
      <c r="K24" s="4" t="s">
        <v>17</v>
      </c>
    </row>
    <row r="25" spans="1:11" x14ac:dyDescent="0.25">
      <c r="A25">
        <v>1</v>
      </c>
      <c r="B25" t="s">
        <v>35</v>
      </c>
      <c r="C25" t="s">
        <v>78</v>
      </c>
      <c r="D25" t="s">
        <v>79</v>
      </c>
      <c r="E25" s="3" t="s">
        <v>80</v>
      </c>
      <c r="F25" t="s">
        <v>21</v>
      </c>
      <c r="G25" s="3" t="s">
        <v>17</v>
      </c>
      <c r="H25" s="3" t="s">
        <v>17</v>
      </c>
      <c r="I25" t="s">
        <v>17</v>
      </c>
      <c r="J25" t="s">
        <v>17</v>
      </c>
      <c r="K25" s="4" t="s">
        <v>17</v>
      </c>
    </row>
    <row r="26" spans="1:11" x14ac:dyDescent="0.25">
      <c r="A26">
        <v>1</v>
      </c>
      <c r="B26" t="s">
        <v>35</v>
      </c>
      <c r="C26" t="s">
        <v>81</v>
      </c>
      <c r="D26" t="s">
        <v>82</v>
      </c>
      <c r="E26" s="3" t="s">
        <v>83</v>
      </c>
      <c r="F26" t="s">
        <v>21</v>
      </c>
      <c r="G26" s="3" t="s">
        <v>17</v>
      </c>
      <c r="H26" s="3" t="s">
        <v>17</v>
      </c>
      <c r="I26" t="s">
        <v>17</v>
      </c>
      <c r="J26" t="s">
        <v>17</v>
      </c>
      <c r="K26" s="4" t="s">
        <v>17</v>
      </c>
    </row>
    <row r="27" spans="1:11" x14ac:dyDescent="0.25">
      <c r="A27">
        <v>1</v>
      </c>
      <c r="B27" t="s">
        <v>35</v>
      </c>
      <c r="C27" t="s">
        <v>84</v>
      </c>
      <c r="D27" t="s">
        <v>85</v>
      </c>
      <c r="E27" s="3" t="s">
        <v>86</v>
      </c>
      <c r="F27" t="s">
        <v>21</v>
      </c>
      <c r="G27" s="3" t="s">
        <v>17</v>
      </c>
      <c r="H27" s="3" t="s">
        <v>17</v>
      </c>
      <c r="I27" t="s">
        <v>17</v>
      </c>
      <c r="J27" t="s">
        <v>17</v>
      </c>
      <c r="K27" s="4" t="s">
        <v>17</v>
      </c>
    </row>
    <row r="28" spans="1:11" x14ac:dyDescent="0.25">
      <c r="A28">
        <v>1</v>
      </c>
      <c r="B28" t="s">
        <v>35</v>
      </c>
      <c r="C28" t="s">
        <v>87</v>
      </c>
      <c r="D28" t="s">
        <v>88</v>
      </c>
      <c r="E28" s="3" t="s">
        <v>89</v>
      </c>
      <c r="F28" t="s">
        <v>21</v>
      </c>
      <c r="G28" s="3" t="s">
        <v>17</v>
      </c>
      <c r="H28" s="3" t="s">
        <v>17</v>
      </c>
      <c r="I28" t="s">
        <v>17</v>
      </c>
      <c r="J28" t="s">
        <v>17</v>
      </c>
      <c r="K28" s="4" t="s">
        <v>17</v>
      </c>
    </row>
    <row r="29" spans="1:11" x14ac:dyDescent="0.25">
      <c r="A29">
        <v>1</v>
      </c>
      <c r="B29" t="s">
        <v>35</v>
      </c>
      <c r="C29" t="s">
        <v>90</v>
      </c>
      <c r="D29" t="s">
        <v>91</v>
      </c>
      <c r="E29" s="3" t="s">
        <v>92</v>
      </c>
      <c r="F29" t="s">
        <v>21</v>
      </c>
      <c r="G29" s="3" t="s">
        <v>17</v>
      </c>
      <c r="H29" s="3" t="s">
        <v>17</v>
      </c>
      <c r="I29" t="s">
        <v>17</v>
      </c>
      <c r="J29" t="s">
        <v>17</v>
      </c>
      <c r="K29" s="4" t="s">
        <v>17</v>
      </c>
    </row>
    <row r="30" spans="1:11" x14ac:dyDescent="0.25">
      <c r="A30">
        <v>1</v>
      </c>
      <c r="B30" t="s">
        <v>35</v>
      </c>
      <c r="C30" t="s">
        <v>93</v>
      </c>
      <c r="D30" t="s">
        <v>94</v>
      </c>
      <c r="E30" s="3" t="s">
        <v>95</v>
      </c>
      <c r="F30" t="s">
        <v>21</v>
      </c>
      <c r="G30" s="3" t="s">
        <v>17</v>
      </c>
      <c r="H30" s="3" t="s">
        <v>17</v>
      </c>
      <c r="I30" t="s">
        <v>17</v>
      </c>
      <c r="J30" t="s">
        <v>17</v>
      </c>
      <c r="K30" s="4" t="s">
        <v>17</v>
      </c>
    </row>
    <row r="31" spans="1:11" x14ac:dyDescent="0.25">
      <c r="A31">
        <v>1</v>
      </c>
      <c r="B31" t="s">
        <v>35</v>
      </c>
      <c r="C31" t="s">
        <v>96</v>
      </c>
      <c r="D31" t="s">
        <v>97</v>
      </c>
      <c r="E31" s="3" t="s">
        <v>98</v>
      </c>
      <c r="F31" t="s">
        <v>21</v>
      </c>
      <c r="G31" s="3" t="s">
        <v>17</v>
      </c>
      <c r="H31" s="3" t="s">
        <v>17</v>
      </c>
      <c r="I31" t="s">
        <v>17</v>
      </c>
      <c r="J31" t="s">
        <v>17</v>
      </c>
      <c r="K31" s="4" t="s">
        <v>17</v>
      </c>
    </row>
    <row r="32" spans="1:11" x14ac:dyDescent="0.25">
      <c r="A32">
        <v>1</v>
      </c>
      <c r="B32" t="s">
        <v>35</v>
      </c>
      <c r="C32" t="s">
        <v>99</v>
      </c>
      <c r="D32" t="s">
        <v>100</v>
      </c>
      <c r="E32" s="3" t="s">
        <v>101</v>
      </c>
      <c r="F32" t="s">
        <v>21</v>
      </c>
      <c r="G32" s="3" t="s">
        <v>17</v>
      </c>
      <c r="H32" s="3" t="s">
        <v>17</v>
      </c>
      <c r="I32" t="s">
        <v>17</v>
      </c>
      <c r="J32" t="s">
        <v>17</v>
      </c>
      <c r="K32" s="4" t="s">
        <v>17</v>
      </c>
    </row>
    <row r="33" spans="1:11" x14ac:dyDescent="0.25">
      <c r="A33">
        <v>1</v>
      </c>
      <c r="B33" t="s">
        <v>35</v>
      </c>
      <c r="C33" t="s">
        <v>102</v>
      </c>
      <c r="D33" t="s">
        <v>103</v>
      </c>
      <c r="E33" s="3" t="s">
        <v>104</v>
      </c>
      <c r="F33" t="s">
        <v>21</v>
      </c>
      <c r="G33" s="3" t="s">
        <v>17</v>
      </c>
      <c r="H33" s="3" t="s">
        <v>17</v>
      </c>
      <c r="I33" t="s">
        <v>17</v>
      </c>
      <c r="J33" t="s">
        <v>17</v>
      </c>
      <c r="K33" s="4" t="s">
        <v>17</v>
      </c>
    </row>
    <row r="34" spans="1:11" x14ac:dyDescent="0.25">
      <c r="A34">
        <v>1</v>
      </c>
      <c r="B34" t="s">
        <v>35</v>
      </c>
      <c r="C34" t="s">
        <v>105</v>
      </c>
      <c r="D34" t="s">
        <v>106</v>
      </c>
      <c r="E34" s="3" t="s">
        <v>107</v>
      </c>
      <c r="F34" t="s">
        <v>21</v>
      </c>
      <c r="G34" s="3" t="s">
        <v>17</v>
      </c>
      <c r="H34" s="3" t="s">
        <v>17</v>
      </c>
      <c r="I34" t="s">
        <v>17</v>
      </c>
      <c r="J34" t="s">
        <v>17</v>
      </c>
      <c r="K34" s="4" t="s">
        <v>17</v>
      </c>
    </row>
    <row r="35" spans="1:11" x14ac:dyDescent="0.25">
      <c r="A35">
        <v>1</v>
      </c>
      <c r="B35" t="s">
        <v>35</v>
      </c>
      <c r="C35" t="s">
        <v>108</v>
      </c>
      <c r="D35" t="s">
        <v>109</v>
      </c>
      <c r="E35" s="3" t="s">
        <v>110</v>
      </c>
      <c r="F35" t="s">
        <v>21</v>
      </c>
      <c r="G35" s="3" t="s">
        <v>17</v>
      </c>
      <c r="H35" s="3" t="s">
        <v>17</v>
      </c>
      <c r="I35" t="s">
        <v>17</v>
      </c>
      <c r="J35" t="s">
        <v>17</v>
      </c>
      <c r="K35" s="4" t="s">
        <v>17</v>
      </c>
    </row>
    <row r="36" spans="1:11" x14ac:dyDescent="0.25">
      <c r="A36">
        <v>1</v>
      </c>
      <c r="B36" t="s">
        <v>35</v>
      </c>
      <c r="C36" t="s">
        <v>111</v>
      </c>
      <c r="D36" t="s">
        <v>112</v>
      </c>
      <c r="E36" s="3" t="s">
        <v>113</v>
      </c>
      <c r="F36" t="s">
        <v>21</v>
      </c>
      <c r="G36" s="3" t="s">
        <v>17</v>
      </c>
      <c r="H36" s="3" t="s">
        <v>17</v>
      </c>
      <c r="I36" t="s">
        <v>17</v>
      </c>
      <c r="J36" t="s">
        <v>17</v>
      </c>
      <c r="K36" s="4" t="s">
        <v>17</v>
      </c>
    </row>
    <row r="37" spans="1:11" x14ac:dyDescent="0.25">
      <c r="A37">
        <v>1</v>
      </c>
      <c r="B37" t="s">
        <v>35</v>
      </c>
      <c r="C37" t="s">
        <v>114</v>
      </c>
      <c r="D37" t="s">
        <v>115</v>
      </c>
      <c r="E37" s="3" t="s">
        <v>116</v>
      </c>
      <c r="F37" t="s">
        <v>21</v>
      </c>
      <c r="G37" s="3" t="s">
        <v>17</v>
      </c>
      <c r="H37" s="3" t="s">
        <v>17</v>
      </c>
      <c r="I37" t="s">
        <v>17</v>
      </c>
      <c r="J37" t="s">
        <v>17</v>
      </c>
      <c r="K37" s="4" t="s">
        <v>17</v>
      </c>
    </row>
    <row r="38" spans="1:11" x14ac:dyDescent="0.25">
      <c r="A38">
        <v>1</v>
      </c>
      <c r="B38" t="s">
        <v>35</v>
      </c>
      <c r="C38" t="s">
        <v>117</v>
      </c>
      <c r="D38" t="s">
        <v>118</v>
      </c>
      <c r="E38" s="3" t="s">
        <v>119</v>
      </c>
      <c r="F38" t="s">
        <v>21</v>
      </c>
      <c r="G38" s="3" t="s">
        <v>17</v>
      </c>
      <c r="H38" s="3" t="s">
        <v>17</v>
      </c>
      <c r="I38" t="s">
        <v>17</v>
      </c>
      <c r="J38" t="s">
        <v>17</v>
      </c>
      <c r="K38" s="4" t="s">
        <v>17</v>
      </c>
    </row>
    <row r="39" spans="1:11" x14ac:dyDescent="0.25">
      <c r="A39">
        <v>1</v>
      </c>
      <c r="B39" t="s">
        <v>35</v>
      </c>
      <c r="C39" t="s">
        <v>120</v>
      </c>
      <c r="D39" t="s">
        <v>121</v>
      </c>
      <c r="E39" s="3" t="s">
        <v>122</v>
      </c>
      <c r="F39" t="s">
        <v>21</v>
      </c>
      <c r="G39" s="3" t="s">
        <v>17</v>
      </c>
      <c r="H39" s="3" t="s">
        <v>17</v>
      </c>
      <c r="I39" t="s">
        <v>17</v>
      </c>
      <c r="J39" t="s">
        <v>17</v>
      </c>
      <c r="K39" s="4" t="s">
        <v>17</v>
      </c>
    </row>
    <row r="40" spans="1:11" x14ac:dyDescent="0.25">
      <c r="A40">
        <v>1</v>
      </c>
      <c r="B40" t="s">
        <v>35</v>
      </c>
      <c r="C40" t="s">
        <v>123</v>
      </c>
      <c r="D40" t="s">
        <v>124</v>
      </c>
      <c r="E40" s="3" t="s">
        <v>125</v>
      </c>
      <c r="F40" t="s">
        <v>21</v>
      </c>
      <c r="G40" s="3" t="s">
        <v>17</v>
      </c>
      <c r="H40" s="3" t="s">
        <v>17</v>
      </c>
      <c r="I40" t="s">
        <v>17</v>
      </c>
      <c r="J40" t="s">
        <v>17</v>
      </c>
      <c r="K40" s="4" t="s">
        <v>17</v>
      </c>
    </row>
    <row r="41" spans="1:11" x14ac:dyDescent="0.25">
      <c r="A41">
        <v>1</v>
      </c>
      <c r="B41" t="s">
        <v>35</v>
      </c>
      <c r="C41" t="s">
        <v>126</v>
      </c>
      <c r="D41" t="s">
        <v>127</v>
      </c>
      <c r="E41" s="3" t="s">
        <v>128</v>
      </c>
      <c r="F41" t="s">
        <v>21</v>
      </c>
      <c r="G41" s="3" t="s">
        <v>17</v>
      </c>
      <c r="H41" s="3" t="s">
        <v>17</v>
      </c>
      <c r="I41" t="s">
        <v>17</v>
      </c>
      <c r="J41" t="s">
        <v>17</v>
      </c>
      <c r="K41" s="4" t="s">
        <v>17</v>
      </c>
    </row>
    <row r="42" spans="1:11" x14ac:dyDescent="0.25">
      <c r="A42">
        <v>1</v>
      </c>
      <c r="B42" t="s">
        <v>35</v>
      </c>
      <c r="C42" t="s">
        <v>129</v>
      </c>
      <c r="D42" t="s">
        <v>130</v>
      </c>
      <c r="E42" s="3" t="s">
        <v>131</v>
      </c>
      <c r="F42" t="s">
        <v>21</v>
      </c>
      <c r="G42" s="3" t="s">
        <v>17</v>
      </c>
      <c r="H42" s="3" t="s">
        <v>17</v>
      </c>
      <c r="I42" t="s">
        <v>17</v>
      </c>
      <c r="J42" t="s">
        <v>17</v>
      </c>
      <c r="K42" s="4" t="s">
        <v>17</v>
      </c>
    </row>
    <row r="43" spans="1:11" x14ac:dyDescent="0.25">
      <c r="A43">
        <v>1</v>
      </c>
      <c r="B43" t="s">
        <v>35</v>
      </c>
      <c r="C43" t="s">
        <v>132</v>
      </c>
      <c r="D43" t="s">
        <v>133</v>
      </c>
      <c r="E43" s="3" t="s">
        <v>134</v>
      </c>
      <c r="F43" t="s">
        <v>21</v>
      </c>
      <c r="G43" s="3" t="s">
        <v>17</v>
      </c>
      <c r="H43" s="3" t="s">
        <v>17</v>
      </c>
      <c r="I43" t="s">
        <v>17</v>
      </c>
      <c r="J43" t="s">
        <v>17</v>
      </c>
      <c r="K43" s="4" t="s">
        <v>17</v>
      </c>
    </row>
    <row r="44" spans="1:11" x14ac:dyDescent="0.25">
      <c r="A44" s="2">
        <v>0</v>
      </c>
      <c r="B44" s="2" t="s">
        <v>135</v>
      </c>
      <c r="C44" s="2" t="s">
        <v>17</v>
      </c>
      <c r="D44" s="2" t="s">
        <v>135</v>
      </c>
      <c r="E44" s="2" t="s">
        <v>17</v>
      </c>
      <c r="F44" s="2" t="s">
        <v>17</v>
      </c>
      <c r="G44" s="2" t="s">
        <v>17</v>
      </c>
      <c r="H44" s="2" t="s">
        <v>17</v>
      </c>
      <c r="I44" s="2" t="s">
        <v>17</v>
      </c>
      <c r="J44" s="2" t="s">
        <v>17</v>
      </c>
      <c r="K44" s="2" t="s">
        <v>17</v>
      </c>
    </row>
    <row r="45" spans="1:11" x14ac:dyDescent="0.25">
      <c r="A45">
        <v>1</v>
      </c>
      <c r="B45" t="s">
        <v>135</v>
      </c>
      <c r="C45" t="s">
        <v>136</v>
      </c>
      <c r="D45" t="s">
        <v>137</v>
      </c>
      <c r="E45" s="3" t="s">
        <v>138</v>
      </c>
      <c r="F45" t="s">
        <v>21</v>
      </c>
      <c r="G45" s="3" t="s">
        <v>17</v>
      </c>
      <c r="H45" s="3" t="s">
        <v>17</v>
      </c>
      <c r="I45" t="s">
        <v>17</v>
      </c>
      <c r="J45" t="s">
        <v>17</v>
      </c>
      <c r="K45" s="4" t="s">
        <v>17</v>
      </c>
    </row>
    <row r="46" spans="1:11" x14ac:dyDescent="0.25">
      <c r="A46">
        <v>1</v>
      </c>
      <c r="B46" t="s">
        <v>135</v>
      </c>
      <c r="C46" t="s">
        <v>139</v>
      </c>
      <c r="D46" t="s">
        <v>140</v>
      </c>
      <c r="E46" s="3" t="s">
        <v>141</v>
      </c>
      <c r="F46" t="s">
        <v>21</v>
      </c>
      <c r="G46" s="3" t="s">
        <v>17</v>
      </c>
      <c r="H46" s="3" t="s">
        <v>17</v>
      </c>
      <c r="I46" t="s">
        <v>17</v>
      </c>
      <c r="J46" t="s">
        <v>17</v>
      </c>
      <c r="K46" s="4" t="s">
        <v>17</v>
      </c>
    </row>
    <row r="47" spans="1:11" x14ac:dyDescent="0.25">
      <c r="A47">
        <v>1</v>
      </c>
      <c r="B47" t="s">
        <v>135</v>
      </c>
      <c r="C47" t="s">
        <v>142</v>
      </c>
      <c r="D47" t="s">
        <v>143</v>
      </c>
      <c r="E47" s="3" t="s">
        <v>144</v>
      </c>
      <c r="F47" t="s">
        <v>21</v>
      </c>
      <c r="G47" s="3" t="s">
        <v>17</v>
      </c>
      <c r="H47" s="3" t="s">
        <v>17</v>
      </c>
      <c r="I47" t="s">
        <v>17</v>
      </c>
      <c r="J47" t="s">
        <v>17</v>
      </c>
      <c r="K47" s="4" t="s">
        <v>17</v>
      </c>
    </row>
    <row r="48" spans="1:11" x14ac:dyDescent="0.25">
      <c r="A48">
        <v>1</v>
      </c>
      <c r="B48" t="s">
        <v>135</v>
      </c>
      <c r="C48" t="s">
        <v>145</v>
      </c>
      <c r="D48" t="s">
        <v>146</v>
      </c>
      <c r="E48" s="3" t="s">
        <v>147</v>
      </c>
      <c r="F48" t="s">
        <v>21</v>
      </c>
      <c r="G48" s="3" t="s">
        <v>17</v>
      </c>
      <c r="H48" s="3" t="s">
        <v>17</v>
      </c>
      <c r="I48" t="s">
        <v>17</v>
      </c>
      <c r="J48" t="s">
        <v>17</v>
      </c>
      <c r="K48" s="4" t="s">
        <v>17</v>
      </c>
    </row>
    <row r="49" spans="1:11" x14ac:dyDescent="0.25">
      <c r="A49">
        <v>1</v>
      </c>
      <c r="B49" t="s">
        <v>135</v>
      </c>
      <c r="C49" t="s">
        <v>148</v>
      </c>
      <c r="D49" t="s">
        <v>149</v>
      </c>
      <c r="E49" s="3" t="s">
        <v>150</v>
      </c>
      <c r="F49" t="s">
        <v>21</v>
      </c>
      <c r="G49" s="3" t="s">
        <v>17</v>
      </c>
      <c r="H49" s="3" t="s">
        <v>17</v>
      </c>
      <c r="I49" t="s">
        <v>17</v>
      </c>
      <c r="J49" t="s">
        <v>17</v>
      </c>
      <c r="K49" s="4" t="s">
        <v>17</v>
      </c>
    </row>
    <row r="50" spans="1:11" x14ac:dyDescent="0.25">
      <c r="A50">
        <v>1</v>
      </c>
      <c r="B50" t="s">
        <v>135</v>
      </c>
      <c r="C50" t="s">
        <v>151</v>
      </c>
      <c r="D50" t="s">
        <v>152</v>
      </c>
      <c r="E50" s="3" t="s">
        <v>153</v>
      </c>
      <c r="F50" t="s">
        <v>21</v>
      </c>
      <c r="G50" s="3" t="s">
        <v>17</v>
      </c>
      <c r="H50" s="3" t="s">
        <v>17</v>
      </c>
      <c r="I50" t="s">
        <v>17</v>
      </c>
      <c r="J50" t="s">
        <v>17</v>
      </c>
      <c r="K50" s="4" t="s">
        <v>17</v>
      </c>
    </row>
    <row r="51" spans="1:11" x14ac:dyDescent="0.25">
      <c r="A51">
        <v>1</v>
      </c>
      <c r="B51" t="s">
        <v>135</v>
      </c>
      <c r="C51" t="s">
        <v>154</v>
      </c>
      <c r="D51" t="s">
        <v>155</v>
      </c>
      <c r="E51" s="3" t="s">
        <v>156</v>
      </c>
      <c r="F51" t="s">
        <v>21</v>
      </c>
      <c r="G51" s="3" t="s">
        <v>17</v>
      </c>
      <c r="H51" s="3" t="s">
        <v>17</v>
      </c>
      <c r="I51" t="s">
        <v>17</v>
      </c>
      <c r="J51" t="s">
        <v>17</v>
      </c>
      <c r="K51" s="4" t="s">
        <v>17</v>
      </c>
    </row>
    <row r="52" spans="1:11" x14ac:dyDescent="0.25">
      <c r="A52">
        <v>1</v>
      </c>
      <c r="B52" t="s">
        <v>135</v>
      </c>
      <c r="C52" t="s">
        <v>157</v>
      </c>
      <c r="D52" t="s">
        <v>158</v>
      </c>
      <c r="E52" s="3" t="s">
        <v>159</v>
      </c>
      <c r="F52" t="s">
        <v>21</v>
      </c>
      <c r="G52" s="3" t="s">
        <v>17</v>
      </c>
      <c r="H52" s="3" t="s">
        <v>17</v>
      </c>
      <c r="I52" t="s">
        <v>17</v>
      </c>
      <c r="J52" t="s">
        <v>17</v>
      </c>
      <c r="K52" s="4" t="s">
        <v>17</v>
      </c>
    </row>
    <row r="53" spans="1:11" x14ac:dyDescent="0.25">
      <c r="A53">
        <v>1</v>
      </c>
      <c r="B53" t="s">
        <v>135</v>
      </c>
      <c r="C53" t="s">
        <v>160</v>
      </c>
      <c r="D53" t="s">
        <v>161</v>
      </c>
      <c r="E53" s="3" t="s">
        <v>162</v>
      </c>
      <c r="F53" t="s">
        <v>21</v>
      </c>
      <c r="G53" s="3" t="s">
        <v>17</v>
      </c>
      <c r="H53" s="3" t="s">
        <v>17</v>
      </c>
      <c r="I53" t="s">
        <v>17</v>
      </c>
      <c r="J53" t="s">
        <v>17</v>
      </c>
      <c r="K53" s="4" t="s">
        <v>17</v>
      </c>
    </row>
    <row r="54" spans="1:11" x14ac:dyDescent="0.25">
      <c r="A54">
        <v>1</v>
      </c>
      <c r="B54" t="s">
        <v>135</v>
      </c>
      <c r="C54" t="s">
        <v>163</v>
      </c>
      <c r="D54" t="s">
        <v>164</v>
      </c>
      <c r="E54" s="3" t="s">
        <v>165</v>
      </c>
      <c r="F54" t="s">
        <v>21</v>
      </c>
      <c r="G54" s="3" t="s">
        <v>17</v>
      </c>
      <c r="H54" s="3" t="s">
        <v>17</v>
      </c>
      <c r="I54" t="s">
        <v>17</v>
      </c>
      <c r="J54" t="s">
        <v>17</v>
      </c>
      <c r="K54" s="4" t="s">
        <v>17</v>
      </c>
    </row>
    <row r="55" spans="1:11" x14ac:dyDescent="0.25">
      <c r="A55">
        <v>1</v>
      </c>
      <c r="B55" t="s">
        <v>135</v>
      </c>
      <c r="C55" t="s">
        <v>166</v>
      </c>
      <c r="D55" t="s">
        <v>167</v>
      </c>
      <c r="E55" s="3" t="s">
        <v>168</v>
      </c>
      <c r="F55" t="s">
        <v>21</v>
      </c>
      <c r="G55" s="3" t="s">
        <v>17</v>
      </c>
      <c r="H55" s="3" t="s">
        <v>17</v>
      </c>
      <c r="I55" t="s">
        <v>17</v>
      </c>
      <c r="J55" t="s">
        <v>17</v>
      </c>
      <c r="K55" s="4" t="s">
        <v>17</v>
      </c>
    </row>
    <row r="56" spans="1:11" x14ac:dyDescent="0.25">
      <c r="A56">
        <v>1</v>
      </c>
      <c r="B56" t="s">
        <v>135</v>
      </c>
      <c r="C56" t="s">
        <v>169</v>
      </c>
      <c r="D56" t="s">
        <v>170</v>
      </c>
      <c r="E56" s="3" t="s">
        <v>171</v>
      </c>
      <c r="F56" t="s">
        <v>21</v>
      </c>
      <c r="G56" s="3" t="s">
        <v>17</v>
      </c>
      <c r="H56" s="3" t="s">
        <v>17</v>
      </c>
      <c r="I56" t="s">
        <v>17</v>
      </c>
      <c r="J56" t="s">
        <v>17</v>
      </c>
      <c r="K56" s="4" t="s">
        <v>17</v>
      </c>
    </row>
    <row r="57" spans="1:11" x14ac:dyDescent="0.25">
      <c r="A57">
        <v>1</v>
      </c>
      <c r="B57" t="s">
        <v>135</v>
      </c>
      <c r="C57" t="s">
        <v>172</v>
      </c>
      <c r="D57" t="s">
        <v>173</v>
      </c>
      <c r="E57" s="3" t="s">
        <v>174</v>
      </c>
      <c r="F57" t="s">
        <v>21</v>
      </c>
      <c r="G57" s="3" t="s">
        <v>17</v>
      </c>
      <c r="H57" s="3" t="s">
        <v>17</v>
      </c>
      <c r="I57" t="s">
        <v>17</v>
      </c>
      <c r="J57" t="s">
        <v>17</v>
      </c>
      <c r="K57" s="4" t="s">
        <v>17</v>
      </c>
    </row>
    <row r="58" spans="1:11" x14ac:dyDescent="0.25">
      <c r="A58">
        <v>1</v>
      </c>
      <c r="B58" t="s">
        <v>135</v>
      </c>
      <c r="C58" t="s">
        <v>175</v>
      </c>
      <c r="D58" t="s">
        <v>176</v>
      </c>
      <c r="E58" s="3" t="s">
        <v>177</v>
      </c>
      <c r="F58" t="s">
        <v>21</v>
      </c>
      <c r="G58" s="3" t="s">
        <v>17</v>
      </c>
      <c r="H58" s="3" t="s">
        <v>17</v>
      </c>
      <c r="I58" t="s">
        <v>17</v>
      </c>
      <c r="J58" t="s">
        <v>17</v>
      </c>
      <c r="K58" s="4" t="s">
        <v>17</v>
      </c>
    </row>
    <row r="59" spans="1:11" x14ac:dyDescent="0.25">
      <c r="A59">
        <v>1</v>
      </c>
      <c r="B59" t="s">
        <v>135</v>
      </c>
      <c r="C59" t="s">
        <v>178</v>
      </c>
      <c r="D59" t="s">
        <v>179</v>
      </c>
      <c r="E59" s="3" t="s">
        <v>180</v>
      </c>
      <c r="F59" t="s">
        <v>21</v>
      </c>
      <c r="G59" s="3" t="s">
        <v>17</v>
      </c>
      <c r="H59" s="3" t="s">
        <v>17</v>
      </c>
      <c r="I59" t="s">
        <v>17</v>
      </c>
      <c r="J59" t="s">
        <v>17</v>
      </c>
      <c r="K59" s="4" t="s">
        <v>17</v>
      </c>
    </row>
    <row r="60" spans="1:11" x14ac:dyDescent="0.25">
      <c r="A60">
        <v>1</v>
      </c>
      <c r="B60" t="s">
        <v>135</v>
      </c>
      <c r="C60" t="s">
        <v>181</v>
      </c>
      <c r="D60" t="s">
        <v>182</v>
      </c>
      <c r="E60" s="3" t="s">
        <v>183</v>
      </c>
      <c r="F60" t="s">
        <v>21</v>
      </c>
      <c r="G60" s="3" t="s">
        <v>17</v>
      </c>
      <c r="H60" s="3" t="s">
        <v>17</v>
      </c>
      <c r="I60" t="s">
        <v>17</v>
      </c>
      <c r="J60" t="s">
        <v>17</v>
      </c>
      <c r="K60" s="4" t="s">
        <v>17</v>
      </c>
    </row>
    <row r="61" spans="1:11" x14ac:dyDescent="0.25">
      <c r="A61">
        <v>1</v>
      </c>
      <c r="B61" t="s">
        <v>135</v>
      </c>
      <c r="C61" t="s">
        <v>184</v>
      </c>
      <c r="D61" t="s">
        <v>185</v>
      </c>
      <c r="E61" s="3" t="s">
        <v>186</v>
      </c>
      <c r="F61" t="s">
        <v>21</v>
      </c>
      <c r="G61" s="3" t="s">
        <v>17</v>
      </c>
      <c r="H61" s="3" t="s">
        <v>17</v>
      </c>
      <c r="I61" t="s">
        <v>17</v>
      </c>
      <c r="J61" t="s">
        <v>17</v>
      </c>
      <c r="K61" s="4" t="s">
        <v>17</v>
      </c>
    </row>
    <row r="62" spans="1:11" x14ac:dyDescent="0.25">
      <c r="A62">
        <v>1</v>
      </c>
      <c r="B62" t="s">
        <v>135</v>
      </c>
      <c r="C62" t="s">
        <v>187</v>
      </c>
      <c r="D62" t="s">
        <v>188</v>
      </c>
      <c r="E62" s="3" t="s">
        <v>189</v>
      </c>
      <c r="F62" t="s">
        <v>21</v>
      </c>
      <c r="G62" s="3" t="s">
        <v>17</v>
      </c>
      <c r="H62" s="3" t="s">
        <v>17</v>
      </c>
      <c r="I62" t="s">
        <v>17</v>
      </c>
      <c r="J62" t="s">
        <v>17</v>
      </c>
      <c r="K62" s="4" t="s">
        <v>17</v>
      </c>
    </row>
    <row r="63" spans="1:11" x14ac:dyDescent="0.25">
      <c r="A63" s="2">
        <v>0</v>
      </c>
      <c r="B63" s="2" t="s">
        <v>190</v>
      </c>
      <c r="C63" s="2" t="s">
        <v>17</v>
      </c>
      <c r="D63" s="2" t="s">
        <v>190</v>
      </c>
      <c r="E63" s="2" t="s">
        <v>17</v>
      </c>
      <c r="F63" s="2" t="s">
        <v>17</v>
      </c>
      <c r="G63" s="2" t="s">
        <v>17</v>
      </c>
      <c r="H63" s="2" t="s">
        <v>17</v>
      </c>
      <c r="I63" s="2" t="s">
        <v>17</v>
      </c>
      <c r="J63" s="2" t="s">
        <v>17</v>
      </c>
      <c r="K63" s="2" t="s">
        <v>17</v>
      </c>
    </row>
    <row r="64" spans="1:11" x14ac:dyDescent="0.25">
      <c r="A64">
        <v>1</v>
      </c>
      <c r="B64" t="s">
        <v>190</v>
      </c>
      <c r="C64" t="s">
        <v>191</v>
      </c>
      <c r="D64" t="s">
        <v>192</v>
      </c>
      <c r="E64" s="3" t="s">
        <v>193</v>
      </c>
      <c r="F64" t="s">
        <v>21</v>
      </c>
      <c r="G64" s="3" t="s">
        <v>17</v>
      </c>
      <c r="H64" s="3" t="s">
        <v>17</v>
      </c>
      <c r="I64" t="s">
        <v>17</v>
      </c>
      <c r="J64" t="s">
        <v>17</v>
      </c>
      <c r="K64" s="4" t="s">
        <v>17</v>
      </c>
    </row>
    <row r="65" spans="1:11" x14ac:dyDescent="0.25">
      <c r="A65">
        <v>1</v>
      </c>
      <c r="B65" t="s">
        <v>190</v>
      </c>
      <c r="C65" t="s">
        <v>194</v>
      </c>
      <c r="D65" t="s">
        <v>195</v>
      </c>
      <c r="E65" s="3" t="s">
        <v>196</v>
      </c>
      <c r="F65" t="s">
        <v>21</v>
      </c>
      <c r="G65" s="3" t="s">
        <v>17</v>
      </c>
      <c r="H65" s="3" t="s">
        <v>17</v>
      </c>
      <c r="I65" t="s">
        <v>17</v>
      </c>
      <c r="J65" t="s">
        <v>17</v>
      </c>
      <c r="K65" s="4" t="s">
        <v>17</v>
      </c>
    </row>
    <row r="66" spans="1:11" x14ac:dyDescent="0.25">
      <c r="A66">
        <v>1</v>
      </c>
      <c r="B66" t="s">
        <v>190</v>
      </c>
      <c r="C66" t="s">
        <v>197</v>
      </c>
      <c r="D66" t="s">
        <v>198</v>
      </c>
      <c r="E66" s="3" t="s">
        <v>199</v>
      </c>
      <c r="F66" t="s">
        <v>21</v>
      </c>
      <c r="G66" s="3" t="s">
        <v>17</v>
      </c>
      <c r="H66" s="3" t="s">
        <v>17</v>
      </c>
      <c r="I66" t="s">
        <v>17</v>
      </c>
      <c r="J66" t="s">
        <v>17</v>
      </c>
      <c r="K66" s="4" t="s">
        <v>17</v>
      </c>
    </row>
    <row r="67" spans="1:11" x14ac:dyDescent="0.25">
      <c r="A67">
        <v>1</v>
      </c>
      <c r="B67" t="s">
        <v>190</v>
      </c>
      <c r="C67" t="s">
        <v>200</v>
      </c>
      <c r="D67" t="s">
        <v>201</v>
      </c>
      <c r="E67" s="3" t="s">
        <v>202</v>
      </c>
      <c r="F67" t="s">
        <v>21</v>
      </c>
      <c r="G67" s="3" t="s">
        <v>17</v>
      </c>
      <c r="H67" s="3" t="s">
        <v>17</v>
      </c>
      <c r="I67" t="s">
        <v>17</v>
      </c>
      <c r="J67" t="s">
        <v>17</v>
      </c>
      <c r="K67" s="4" t="s">
        <v>17</v>
      </c>
    </row>
    <row r="68" spans="1:11" x14ac:dyDescent="0.25">
      <c r="A68">
        <v>1</v>
      </c>
      <c r="B68" t="s">
        <v>190</v>
      </c>
      <c r="C68" t="s">
        <v>203</v>
      </c>
      <c r="D68" t="s">
        <v>204</v>
      </c>
      <c r="E68" s="3" t="s">
        <v>205</v>
      </c>
      <c r="F68" t="s">
        <v>21</v>
      </c>
      <c r="G68" s="3" t="s">
        <v>17</v>
      </c>
      <c r="H68" s="3" t="s">
        <v>17</v>
      </c>
      <c r="I68" t="s">
        <v>17</v>
      </c>
      <c r="J68" t="s">
        <v>17</v>
      </c>
      <c r="K68" s="4" t="s">
        <v>17</v>
      </c>
    </row>
  </sheetData>
  <autoFilter ref="A2:K2"/>
  <conditionalFormatting sqref="F3:F69">
    <cfRule type="containsText" dxfId="0" priority="1">
      <formula>NOT(ISERROR(SEARCH("Compliant",F3)))</formula>
    </cfRule>
    <cfRule type="containsText" dxfId="1" priority="2">
      <formula>NOT(ISERROR(SEARCH("Partially",F3)))</formula>
    </cfRule>
    <cfRule type="containsText" dxfId="2" priority="3">
      <formula>NOT(ISERROR(SEARCH("Non-Compliant",F3)))</formula>
    </cfRule>
  </conditionalFormatting>
  <dataValidations count="10">
    <dataValidation type="list" allowBlank="1" sqref="F11:F43">
      <formula1>"Not Assessed,Compliant,Partially Compliant,Non-Compliant,Not Applicable"</formula1>
    </dataValidation>
    <dataValidation type="list" allowBlank="1" sqref="F4:F6">
      <formula1>"Not Assessed,Compliant,Partially Compliant,Non-Compliant,Not Applicable"</formula1>
    </dataValidation>
    <dataValidation type="list" allowBlank="1" sqref="F45:F62">
      <formula1>"Not Assessed,Compliant,Partially Compliant,Non-Compliant,Not Applicable"</formula1>
    </dataValidation>
    <dataValidation type="list" allowBlank="1" sqref="F64:F68">
      <formula1>"Not Assessed,Compliant,Partially Compliant,Non-Compliant,Not Applicable"</formula1>
    </dataValidation>
    <dataValidation type="list" allowBlank="1" sqref="F8:F9">
      <formula1>"Not Assessed,Compliant,Partially Compliant,Non-Compliant,Not Applicable"</formula1>
    </dataValidation>
    <dataValidation type="list" allowBlank="1" sqref="I11:I43">
      <formula1>"Critical,High,Medium,Low"</formula1>
    </dataValidation>
    <dataValidation type="list" allowBlank="1" sqref="I4:I6">
      <formula1>"Critical,High,Medium,Low"</formula1>
    </dataValidation>
    <dataValidation type="list" allowBlank="1" sqref="I45:I62">
      <formula1>"Critical,High,Medium,Low"</formula1>
    </dataValidation>
    <dataValidation type="list" allowBlank="1" sqref="I64:I68">
      <formula1>"Critical,High,Medium,Low"</formula1>
    </dataValidation>
    <dataValidation type="list" allowBlank="1" sqref="I8:I9">
      <formula1>"Critical,High,Medium,Low"</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FormatPr defaultRowHeight="15" outlineLevelRow="0" outlineLevelCol="0" x14ac:dyDescent="55"/>
  <cols>
    <col min="1" max="1" width="30" customWidth="1"/>
    <col min="2" max="6" width="14" customWidth="1"/>
  </cols>
  <sheetData>
    <row r="1" spans="1:6" s="5" customFormat="1" x14ac:dyDescent="0.25">
      <c r="A1" s="5" t="s">
        <v>206</v>
      </c>
      <c r="B1" s="5"/>
      <c r="C1" s="5"/>
      <c r="D1" s="5"/>
      <c r="E1" s="5"/>
      <c r="F1" s="5"/>
    </row>
    <row r="3" spans="1:6" x14ac:dyDescent="0.25">
      <c r="A3" s="6" t="s">
        <v>207</v>
      </c>
      <c r="B3" s="6" t="s">
        <v>208</v>
      </c>
      <c r="C3" s="6" t="s">
        <v>209</v>
      </c>
      <c r="D3" s="6" t="s">
        <v>210</v>
      </c>
      <c r="E3" s="6" t="s">
        <v>211</v>
      </c>
      <c r="F3" s="6" t="s">
        <v>212</v>
      </c>
    </row>
    <row r="4" spans="1:6" x14ac:dyDescent="0.25">
      <c r="A4" t="s">
        <v>16</v>
      </c>
      <c r="B4">
        <v>3</v>
      </c>
      <c r="C4">
        <f>COUNTIF('Controls'!B:B,"Availability")-COUNTIF('Controls'!F:F,"Not Assessed")-COUNTIF('Controls'!F:F,"Non-Compliant")-COUNTIF('Controls'!F:F,"Partially Compliant")-COUNTIF('Controls'!F:F,"Not Applicable")-1</f>
      </c>
      <c r="D4">
        <f>COUNTIFS('Controls'!B:B,"Availability",'Controls'!F:F,"Partially Compliant")</f>
      </c>
      <c r="E4">
        <f>COUNTIFS('Controls'!B:B,"Availability",'Controls'!F:F,"Non-Compliant")</f>
      </c>
      <c r="F4" s="7">
        <f>IF(B4=0,0,C4/B4)</f>
      </c>
    </row>
    <row r="5" spans="1:6" x14ac:dyDescent="0.25">
      <c r="A5" t="s">
        <v>28</v>
      </c>
      <c r="B5">
        <v>2</v>
      </c>
      <c r="C5">
        <f>COUNTIF('Controls'!B:B,"Confidentiality")-COUNTIF('Controls'!F:F,"Not Assessed")-COUNTIF('Controls'!F:F,"Non-Compliant")-COUNTIF('Controls'!F:F,"Partially Compliant")-COUNTIF('Controls'!F:F,"Not Applicable")-1</f>
      </c>
      <c r="D5">
        <f>COUNTIFS('Controls'!B:B,"Confidentiality",'Controls'!F:F,"Partially Compliant")</f>
      </c>
      <c r="E5">
        <f>COUNTIFS('Controls'!B:B,"Confidentiality",'Controls'!F:F,"Non-Compliant")</f>
      </c>
      <c r="F5" s="7">
        <f>IF(B5=0,0,C5/B5)</f>
      </c>
    </row>
    <row r="6" spans="1:6" x14ac:dyDescent="0.25">
      <c r="A6" t="s">
        <v>35</v>
      </c>
      <c r="B6">
        <v>33</v>
      </c>
      <c r="C6">
        <f>COUNTIF('Controls'!B:B,"Common Criteria (Security)")-COUNTIF('Controls'!F:F,"Not Assessed")-COUNTIF('Controls'!F:F,"Non-Compliant")-COUNTIF('Controls'!F:F,"Partially Compliant")-COUNTIF('Controls'!F:F,"Not Applicable")-1</f>
      </c>
      <c r="D6">
        <f>COUNTIFS('Controls'!B:B,"Common Criteria (Security)",'Controls'!F:F,"Partially Compliant")</f>
      </c>
      <c r="E6">
        <f>COUNTIFS('Controls'!B:B,"Common Criteria (Security)",'Controls'!F:F,"Non-Compliant")</f>
      </c>
      <c r="F6" s="7">
        <f>IF(B6=0,0,C6/B6)</f>
      </c>
    </row>
    <row r="7" spans="1:6" x14ac:dyDescent="0.25">
      <c r="A7" t="s">
        <v>135</v>
      </c>
      <c r="B7">
        <v>18</v>
      </c>
      <c r="C7">
        <f>COUNTIF('Controls'!B:B,"Privacy")-COUNTIF('Controls'!F:F,"Not Assessed")-COUNTIF('Controls'!F:F,"Non-Compliant")-COUNTIF('Controls'!F:F,"Partially Compliant")-COUNTIF('Controls'!F:F,"Not Applicable")-1</f>
      </c>
      <c r="D7">
        <f>COUNTIFS('Controls'!B:B,"Privacy",'Controls'!F:F,"Partially Compliant")</f>
      </c>
      <c r="E7">
        <f>COUNTIFS('Controls'!B:B,"Privacy",'Controls'!F:F,"Non-Compliant")</f>
      </c>
      <c r="F7" s="7">
        <f>IF(B7=0,0,C7/B7)</f>
      </c>
    </row>
    <row r="8" spans="1:6" x14ac:dyDescent="0.25">
      <c r="A8" t="s">
        <v>190</v>
      </c>
      <c r="B8">
        <v>5</v>
      </c>
      <c r="C8">
        <f>COUNTIF('Controls'!B:B,"Processing Integrity")-COUNTIF('Controls'!F:F,"Not Assessed")-COUNTIF('Controls'!F:F,"Non-Compliant")-COUNTIF('Controls'!F:F,"Partially Compliant")-COUNTIF('Controls'!F:F,"Not Applicable")-1</f>
      </c>
      <c r="D8">
        <f>COUNTIFS('Controls'!B:B,"Processing Integrity",'Controls'!F:F,"Partially Compliant")</f>
      </c>
      <c r="E8">
        <f>COUNTIFS('Controls'!B:B,"Processing Integrity",'Controls'!F:F,"Non-Compliant")</f>
      </c>
      <c r="F8" s="7">
        <f>IF(B8=0,0,C8/B8)</f>
      </c>
    </row>
    <row r="10" spans="1:6" x14ac:dyDescent="0.25">
      <c r="A10" s="8" t="s">
        <v>213</v>
      </c>
      <c r="B10" s="8">
        <f>SUM(B4:B8)</f>
      </c>
      <c r="C10" s="8">
        <f>SUM(C4:C8)</f>
      </c>
      <c r="D10" s="8">
        <f>SUM(D4:D8)</f>
      </c>
      <c r="E10" s="8">
        <f>SUM(E4:E8)</f>
      </c>
      <c r="F10" s="9">
        <f>IF(B10=0,0,C10/B10)</f>
      </c>
    </row>
  </sheetData>
  <mergeCells count="1">
    <mergeCell ref="A1:F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AuditFront</dc:creator>
  <dc:title/>
  <dc:subject/>
  <dc:description/>
  <cp:keywords/>
  <cp:category/>
  <cp:lastModifiedBy>Unknown</cp:lastModifiedBy>
  <dcterms:created xsi:type="dcterms:W3CDTF">2026-02-19T15:29:55Z</dcterms:created>
  <dcterms:modified xsi:type="dcterms:W3CDTF">2026-02-19T15:29:55Z</dcterms:modified>
</cp:coreProperties>
</file>