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Controls" state="visible" r:id="rId4"/>
    <sheet sheetId="2" name="Dashboard" state="visible" r:id="rId5"/>
  </sheets>
  <calcPr calcId="171027"/>
</workbook>
</file>

<file path=xl/sharedStrings.xml><?xml version="1.0" encoding="utf-8"?>
<sst xmlns="http://schemas.openxmlformats.org/spreadsheetml/2006/main" count="538" uniqueCount="171">
  <si>
    <t>_af_template</t>
  </si>
  <si>
    <t>NIS2 Compliance Checklist</t>
  </si>
  <si>
    <t>nis2</t>
  </si>
  <si>
    <t>v1.0</t>
  </si>
  <si>
    <t>2026-02-19</t>
  </si>
  <si>
    <t>Level</t>
  </si>
  <si>
    <t>Section</t>
  </si>
  <si>
    <t>Control ID</t>
  </si>
  <si>
    <t>Title</t>
  </si>
  <si>
    <t>Description</t>
  </si>
  <si>
    <t>Status</t>
  </si>
  <si>
    <t>Evidence</t>
  </si>
  <si>
    <t>Gap Description</t>
  </si>
  <si>
    <t>Priority</t>
  </si>
  <si>
    <t>Owner</t>
  </si>
  <si>
    <t>Target Date</t>
  </si>
  <si>
    <t>Sector-Specific Requirements</t>
  </si>
  <si>
    <t/>
  </si>
  <si>
    <t>Annex.I.1</t>
  </si>
  <si>
    <t>Energy Sector Cybersecurity Requirements</t>
  </si>
  <si>
    <t xml:space="preserve">Few sectors carry as much consequence from a cyber attack as energy. A single breach in a power grid or gas pipeline network can cascade into public safety incidents, environmental damage, and economic disruption affecting millions. That is exactly why NIS2 classifies energy as highly critical under Annex I, placing qualifying entities under the strictest supervisory regime.
The core challenge here is IT/OT convergence. Energy organisations run SCADA systems, industrial control systems (ICS), a</t>
  </si>
  <si>
    <t>Not Assessed</t>
  </si>
  <si>
    <t>Annex.I.2</t>
  </si>
  <si>
    <t>Transport Sector Cybersecurity Requirements</t>
  </si>
  <si>
    <t xml:space="preserve">A cyber attack on a transport system can ground flights, halt trains, or paralyse a port - and in the worst case, endanger lives. That is why NIS2 classifies transport as highly critical under Annex I, subjecting qualifying entities to the strictest supervisory tier.
Modern transport infrastructure is deeply digitalised. Air traffic management, railway signalling, port management platforms, intelligent transport systems (ITS), and fleet management all blend traditional IT with specialised opera</t>
  </si>
  <si>
    <t>Annex.I.3</t>
  </si>
  <si>
    <t>Digital Infrastructure and ICT Service Cybersecurity Requirements</t>
  </si>
  <si>
    <t xml:space="preserve">When a cloud platform goes down or a DNS provider is compromised, the ripple effect hits every organisation that depends on them. Digital infrastructure providers are the foundation layer of the modern economy, and NIS2 treats them accordingly - many are classified as essential entities regardless of size.
The scope here is broad: internet exchange points routing traffic, cloud providers hosting critical workloads, DNS service providers, TLD registries, data centres, CDNs, trust service provide</t>
  </si>
  <si>
    <t>Annex.I.4</t>
  </si>
  <si>
    <t>Healthcare Sector Cybersecurity Requirements</t>
  </si>
  <si>
    <t xml:space="preserve">Ransomware shutting down a hospital is not a theoretical scenario - it has happened repeatedly, delaying surgeries and diverting emergency patients. Healthcare is classified as highly critical under NIS2 because cyber incidents in this sector can directly threaten lives, expose deeply sensitive patient data, and disrupt essential services that people depend on.
The cybersecurity landscape in healthcare is uniquely challenging. You are dealing with hundreds or thousands of connected medical devi</t>
  </si>
  <si>
    <t>Annex.I.5</t>
  </si>
  <si>
    <t>Banking and Financial Market Infrastructure Cybersecurity Requirements</t>
  </si>
  <si>
    <t xml:space="preserve">A successful cyber attack on a major bank or trading platform can undermine public confidence, freeze economic activity, and cascade through the entire financial system. NIS2 classifies banking and financial market infrastructure as highly critical - but for financial entities, the real compliance story involves DORA as well.
Financial organisations face one of the most layered regulatory environments for cybersecurity anywhere. The Digital Operational Resilience Act (DORA) provides a comprehen</t>
  </si>
  <si>
    <t>Annex.I.6</t>
  </si>
  <si>
    <t>Water and Wastewater Sector Cybersecurity Requirements</t>
  </si>
  <si>
    <t xml:space="preserve">Safe drinking water is something people take for granted - until a cyber attack tampers with chemical dosing at a treatment plant or shuts down distribution to a city. That is why NIS2 classifies the water sector, covering both drinking water and wastewater, as highly critical.
Water utilities depend heavily on SCADA and industrial control systems for treatment processes, distribution management, and quality monitoring. These systems control operations like chemical dosing, pressure management,</t>
  </si>
  <si>
    <t>Annex.II.1</t>
  </si>
  <si>
    <t>Digital Providers Cybersecurity Requirements</t>
  </si>
  <si>
    <t xml:space="preserve">Online marketplaces, search engines, and social networking platforms handle vast amounts of personal data and facilitate economic activity for millions. A breach or major compromise affects not just the platform but every user and business that relies on it. NIS2 classifies digital providers as important entities under Annex II.
The cybersecurity challenges here are driven by scale. Massive user bases, complex technology stacks, rapid development cycles, and high visibility make these platforms</t>
  </si>
  <si>
    <t>Annex.II.2</t>
  </si>
  <si>
    <t>Postal and Courier Services Cybersecurity Requirements</t>
  </si>
  <si>
    <t xml:space="preserve">The parcel you ordered last night was tracked, routed, sorted, and delivered through a chain of interconnected digital systems. Postal and courier services have been transformed by technology, and NIS2 recognises their importance to the digital economy by classifying them as important entities under Annex II.
A cyber incident hitting a major courier operator can stall supply chains, delay time-sensitive deliveries (including medical supplies), expose personal data of millions of senders and rec</t>
  </si>
  <si>
    <t>Annex.II.3</t>
  </si>
  <si>
    <t>Manufacturing Sector Cybersecurity Requirements</t>
  </si>
  <si>
    <t xml:space="preserve">Industry 4.0 has connected the factory floor to the internet, and with that connection comes real cybersecurity risk. NIS2 includes specific manufacturing sub-sectors in Annex II as important entities, focusing on those whose products or disruption could have significant societal or economic impact.
The modern manufacturing environment blends corporate IT with industrial control systems, robotics, IoT sensors, and cloud-connected manufacturing execution systems. The attack surface runs from the</t>
  </si>
  <si>
    <t>Annex.II.4</t>
  </si>
  <si>
    <t>Research Organisation Cybersecurity Requirements</t>
  </si>
  <si>
    <t xml:space="preserve">Nation-state actors have been systematically targeting research organisations for years, stealing intellectual property in areas like advanced materials, biotechnology, pharmaceuticals, defence technology, and AI. NIS2 responds to this threat by classifying applied research organisations with commercial intent as important entities under Annex II.
The challenge in research environments is cultural as much as technical. Open collaboration, data sharing, and academic freedom are deeply embedded v</t>
  </si>
  <si>
    <t>Cybersecurity Risk Management Measures</t>
  </si>
  <si>
    <t>Art.21.1</t>
  </si>
  <si>
    <t>Cybersecurity Risk Management Framework</t>
  </si>
  <si>
    <t xml:space="preserve">Everything else in NIS2 compliance builds on this foundation. Without a structured, documented risk management framework, your security measures are just a collection of ad-hoc decisions with no coherent strategy behind them. Article 21.1 requires you to establish a programme that systematically identifies, analyses, evaluates, and treats cybersecurity risks - proportionate to your size and the criticality of your services.
The scope is broad. Your framework must cover all network and informati</t>
  </si>
  <si>
    <t>Art.21.2i</t>
  </si>
  <si>
    <t>Human Resources Security and Access Control Policies</t>
  </si>
  <si>
    <t xml:space="preserve">People join, change roles, and leave - and every transition is a moment where access rights can go wrong. This control ties together three interconnected domains: HR security, access control, and asset management, all aimed at ensuring the right people have the right access to the right assets.
HR security spans the full employment lifecycle. Before someone starts, you screen them appropriately. While they are with you, they understand their security responsibilities and follow your policies. W</t>
  </si>
  <si>
    <t>Art.21.2j</t>
  </si>
  <si>
    <t>Multi-Factor Authentication and Secured Communications</t>
  </si>
  <si>
    <t xml:space="preserve">Stolen credentials are still the number one way attackers get in. MFA is the single most effective countermeasure, and NIS2 calls it out by name rather than leaving it buried in access control requirements. Continuous authentication - where identity is verified throughout a session, not just at login - takes this a step further.
Beyond authentication, this control also requires secured communication channels for voice, video, and text. With remote working now standard and cross-border operation</t>
  </si>
  <si>
    <t>Art.21.3</t>
  </si>
  <si>
    <t>Proportionality of Security Measures</t>
  </si>
  <si>
    <t xml:space="preserve">Not every organisation needs the same level of security investment. NIS2 builds in a proportionality principle: you calibrate your controls based on your risk exposure, size, incident likelihood and severity, and the potential societal and economic impact if things go wrong.
This works in both directions. A smaller entity with limited risk exposure can implement lighter-weight versions of the required measures. A critical infrastructure operator whose failure could affect millions needs signifi</t>
  </si>
  <si>
    <t>Art.21.4</t>
  </si>
  <si>
    <t>European Cybersecurity Certification Schemes</t>
  </si>
  <si>
    <t xml:space="preserve">When you find a gap in your NIS2 compliance, you cannot sit on it. The directive requires corrective action "without undue delay" - meaning you need a process that moves from identification to remediation quickly and demonstrably.
The EU is also building European cybersecurity certification schemes through ENISA and the European Cybersecurity Certification Framework (ECCF). These will offer standardised ways to prove that your products, services, and processes meet defined security requirements</t>
  </si>
  <si>
    <t>Art.20.1</t>
  </si>
  <si>
    <t>Management Body Accountability and Governance</t>
  </si>
  <si>
    <t xml:space="preserve">Cybersecurity is no longer something boards can delegate entirely to IT and forget about. NIS2 makes management bodies - boards of directors, executive management - directly accountable for approving, overseeing, and ensuring the effectiveness of cybersecurity measures.
The personal liability provision is the real game-changer here. Management body members can be held individually liable for infringements of Art.21. That gives every board member a direct personal stake in making sure adequate c</t>
  </si>
  <si>
    <t>Art.21.2a</t>
  </si>
  <si>
    <t>Policies on Risk Analysis and Information System Security</t>
  </si>
  <si>
    <t xml:space="preserve">Policies are where your cybersecurity programme moves from intention to commitment. Without formal, documented policies governing how you conduct risk analysis and maintain information system security, everything else is improvisation. NIS2 requires these policies to be endorsed at the highest management level.
Your risk analysis policies need to spell out which systems and processes are in scope, the methodology for identifying and evaluating risks, acceptable risk thresholds, how often assess</t>
  </si>
  <si>
    <t>Art.21.2b</t>
  </si>
  <si>
    <t>Incident Handling Procedures</t>
  </si>
  <si>
    <t xml:space="preserve">When a security incident hits, the difference between a contained event and a full-blown crisis usually comes down to preparation. NIS2 requires organisations to maintain incident handling procedures covering the full lifecycle - detection, classification, containment, eradication, recovery, and post-incident analysis. The objective is to minimise impact and restore normal operations as fast as possible.
Good incident handling starts long before an incident occurs. You need defined incident cat</t>
  </si>
  <si>
    <t>Art.21.2c</t>
  </si>
  <si>
    <t>Business Continuity and Crisis Management</t>
  </si>
  <si>
    <t xml:space="preserve">Ransomware encrypts your production database at 3am on a Friday. Your incident response team contains the attack, but now what? Can you actually restore services? How long will it take? Who talks to customers? Business continuity, disaster recovery, and crisis management answer these questions - before they become emergencies.
Business continuity planning for cyber incidents is different from traditional disaster recovery. A flood destroys hardware; a ransomware attack compromises data integrit</t>
  </si>
  <si>
    <t>Art.21.2d</t>
  </si>
  <si>
    <t>Supply Chain Security</t>
  </si>
  <si>
    <t xml:space="preserve">SolarWinds and Log4j proved that your security is only as strong as the weakest link in your supply chain. NIS2 requires organisations to systematically assess and manage cybersecurity risks from suppliers, service providers, and third parties - not just during procurement, but throughout the entire relationship.
The scope here goes well beyond traditional vendor management. It covers software dependencies, cloud service providers, managed service providers, and anyone with access to your netwo</t>
  </si>
  <si>
    <t>Art.21.2e</t>
  </si>
  <si>
    <t>Security in Network and Information Systems Acquisition, Development and Maintenance</t>
  </si>
  <si>
    <t xml:space="preserve">Every system you buy, build, or maintain is a potential attack surface. If security is not woven into the full lifecycle - from procurement through development to decommissioning - you are leaving gaps that attackers will find.
When acquiring systems, security requirements need to be part of the procurement criteria from day one. For in-house development, that means secure coding standards, peer code reviews, and security testing baked into your pipeline. Maintenance is equally important: timel</t>
  </si>
  <si>
    <t>Art.21.2f</t>
  </si>
  <si>
    <t>Cybersecurity Measures Effectiveness Assessment</t>
  </si>
  <si>
    <t xml:space="preserve">Having security controls on paper means nothing if you never check whether they actually work. This control demands a structured approach to proving your defences are genuinely reducing risk, not just ticking boxes.
Effectiveness assessment takes many forms: internal and external audits, penetration testing, red team exercises, security metrics and KPI tracking, compliance reviews, and management reviews. What matters is that the process is repeatable and evidence-based.
Think of it as a feedb</t>
  </si>
  <si>
    <t>Art.21.2g</t>
  </si>
  <si>
    <t>Basic Cyber Hygiene Practices and Cybersecurity Training</t>
  </si>
  <si>
    <t xml:space="preserve">Most successful attacks exploit basic mistakes - weak passwords, unpatched software, a clicked phishing link. Cyber hygiene and training address exactly this by ensuring everyone in the organisation follows routine security practices that prevent the bulk of common threats.
Cyber hygiene covers the fundamentals: regular patching, strong passwords with multi-factor authentication, least-privilege access, reliable backups, network segmentation, endpoint protection, and secure device configuration</t>
  </si>
  <si>
    <t>Art.21.2h</t>
  </si>
  <si>
    <t>Cryptography and Encryption Policies</t>
  </si>
  <si>
    <t xml:space="preserve">Encryption done properly protects your data even when other defences fail. Done badly - or inconsistently - it creates a false sense of security. NIS2 expects a deliberate, managed approach to cryptography rather than ad-hoc implementations scattered across the organisation.
Your cryptography policy should cover data encryption at rest and in transit, key management through its full lifecycle, digital signatures and certificates, algorithm selection, and any regulatory requirements around encry</t>
  </si>
  <si>
    <t>Incident Reporting &amp; Response</t>
  </si>
  <si>
    <t>Art.23.1</t>
  </si>
  <si>
    <t>Significant Incident Notification Obligation</t>
  </si>
  <si>
    <t xml:space="preserve">When a significant incident hits, you are legally required to report it to your national CSIRT or competent authority without undue delay. This is mandatory, not optional, and failing to report carries real penalties.
What counts as "significant" is defined in Art.23.3 - broadly, incidents that have caused or could cause severe operational disruption or financial loss, or that have affected or could affect other people or organisations by causing considerable damage. You need internal processes</t>
  </si>
  <si>
    <t>Art.23.11</t>
  </si>
  <si>
    <t>Incident Reporting Procedures and Technical Means</t>
  </si>
  <si>
    <t xml:space="preserve">Meeting incident reporting deadlines is only half the battle - you also need to report in the right format, through the right channels, with the right information. The European Commission can (and will) specify exactly what data, format, and procedure your notifications must follow through implementing acts.
Your organisation needs the technical infrastructure to comply with whatever specific requirements emerge. That means portal access, secure communication channels, the ability to produce st</t>
  </si>
  <si>
    <t>Art.23.4a</t>
  </si>
  <si>
    <t>Early Warning Notification (24 Hours)</t>
  </si>
  <si>
    <t xml:space="preserve">You have 24 hours from the moment you become aware of a significant incident to file an early warning with your CSIRT or competent authority. This is the first step in the NIS2 reporting timeline, and it does not need to be a comprehensive analysis - just the basic facts.
The clock starts when your organisation recognises that an incident meeting the significance threshold has occurred or is in progress. That is not when the incident technically began, but when you first understood what was hap</t>
  </si>
  <si>
    <t>Art.23.4b</t>
  </si>
  <si>
    <t>Incident Notification (72 Hours)</t>
  </si>
  <si>
    <t xml:space="preserve">Within 72 hours of becoming aware of a significant incident, you must submit a fuller notification that goes well beyond the initial early warning. This second report should include an initial assessment of severity and impact, plus any indicators of compromise (IoCs) you have identified so far.
The purpose is to give your CSIRT a clearer picture of what happened, how bad it is, and what to look for. Your assessment should cover the types of systems and data affected, the estimated number of im</t>
  </si>
  <si>
    <t>Art.23.4c</t>
  </si>
  <si>
    <t>Intermediate Report on CSIRT Request</t>
  </si>
  <si>
    <t xml:space="preserve">Between the 72-hour notification and the one-month final report, your CSIRT or competent authority can ask for status updates at any time. Unlike the fixed-deadline reports, this one is demand-driven - you produce it when they ask for it.
Expect requests when incidents are complex, long-running, or have cross-border implications. The CSIRT may want updates as new information emerges, the situation escalates, cross-entity coordination is needed, or they need to assess whether additional support </t>
  </si>
  <si>
    <t>Art.23.4d</t>
  </si>
  <si>
    <t>Final Incident Report (One Month)</t>
  </si>
  <si>
    <t xml:space="preserve">One month after your 72-hour notification, you must submit a comprehensive final report covering the full story of the incident. This is not a formality - it is your opportunity to demonstrate that you understand what happened, why it happened, and what you are doing to prevent it from happening again.
The report must include a detailed incident description with timeline, a thorough severity and impact assessment, identification of the threat type or root cause, a complete account of all mitiga</t>
  </si>
  <si>
    <t>Art.23.2</t>
  </si>
  <si>
    <t>Service Recipient Notification</t>
  </si>
  <si>
    <t xml:space="preserve">Notifying regulators is only half the picture. When a significant incident or cyber threat could affect your customers, you need to tell them too - quickly enough that they can actually do something about it.
The notification should be actionable: what measures or remedies can recipients take to protect themselves, and where appropriate, what is the threat they are facing? The level of detail you share needs to balance transparency with the risk of giving attackers useful information.
Modern d</t>
  </si>
  <si>
    <t>Art.23.5</t>
  </si>
  <si>
    <t>CSIRT Assistance and Coordinated Response</t>
  </si>
  <si>
    <t xml:space="preserve">Incident reporting under NIS2 is not a one-way street. When you file an early warning, your CSIRT is expected to respond within 24 hours with initial feedback and, if you ask for it, hands-on advice on how to contain the situation.
Too many organisations see reporting as a box-ticking exercise and miss the real benefit: access to CSIRT expertise, threat intelligence from similar incidents hitting other companies, and practical guidance that can speed up your recovery. The framework is deliberat</t>
  </si>
  <si>
    <t>Art.23.3</t>
  </si>
  <si>
    <t>Incident Significance Assessment Criteria</t>
  </si>
  <si>
    <t xml:space="preserve">Not every security incident triggers NIS2 reporting. The directive sets out a two-pronged test: an incident is significant if it causes (or could cause) severe operational disruption or financial loss to your organisation, or if it causes (or could cause) considerable damage to other people or organisations.
The phrase "capable of causing" is the critical bit. You cannot wait around to see whether the damage actually materialises. If an incident has the potential for significant impact, it need</t>
  </si>
  <si>
    <t>Art.23.8</t>
  </si>
  <si>
    <t>Cross-Border Incident Notification</t>
  </si>
  <si>
    <t xml:space="preserve">Cyber attacks do not stop at national borders, and NIS2 reflects that reality. When a significant incident affects services or entities in more than one EU Member State, authorities must coordinate across borders - and your organisation is the one that needs to flag the cross-border dimension in the first place.
While CSIRTs handle the actual cross-border coordination, you need to assess and indicate in your notifications whether the incident could have impact beyond your home jurisdiction. Tha</t>
  </si>
  <si>
    <t>Art.23.9</t>
  </si>
  <si>
    <t>Voluntary Incident and Threat Notification</t>
  </si>
  <si>
    <t xml:space="preserve">Beyond mandatory reporting, NIS2 actively encourages any organisation - even those outside the directive's formal scope - to voluntarily report incidents, cyber threats, and near misses to their CSIRT. The goal is to strengthen the overall threat intelligence picture across Europe.
Voluntary reporting is a two-way benefit. Your organisation gets access to CSIRT support and guidance even for incidents below the mandatory threshold. The broader community gets earlier warning of emerging threats, </t>
  </si>
  <si>
    <t>Supervision, Enforcement &amp; Governance</t>
  </si>
  <si>
    <t>Art.26.1</t>
  </si>
  <si>
    <t>Supervision of Essential Entities</t>
  </si>
  <si>
    <t xml:space="preserve">If your organisation is classified as an essential entity, regulators can - and will - come knocking without waiting for something to go wrong. Unlike important entities that face reactive supervision, essential entities are subject to proactive, ongoing oversight: on-site inspections, off-site reviews, targeted security audits, and regular compliance checks.
Supervisory powers are broad. Authorities can request evidence of your cybersecurity measures, access your documentation, demand informat</t>
  </si>
  <si>
    <t>Art.27.1</t>
  </si>
  <si>
    <t>Entity Registration with National Authorities</t>
  </si>
  <si>
    <t xml:space="preserve">Before anything else, NIS2 needs to know who you are. If your organisation falls within scope, you must register with your national competent authority by providing basic identifying information. This is the administrative foundation that allows regulators to maintain oversight of all regulated entities in their jurisdiction.
The registration covers organisational basics (name, address, sector classification), contact details for cybersecurity communications, and technical information like your</t>
  </si>
  <si>
    <t>Art.28.1</t>
  </si>
  <si>
    <t>Database of Domain Name Registration Data (WHOIS)</t>
  </si>
  <si>
    <t xml:space="preserve">Domain registration data (WHOIS) might seem like a niche concern, but NIS2 takes it seriously. TLD registries and domain registrars must collect and maintain accurate, complete registration data - and that means all organisations registering domains need to provide correct information in the first place.
The directive requires registration data to include the registrant's name, contact details, and administrative and technical contacts. This data must be made available to legitimate access seek</t>
  </si>
  <si>
    <t>Art.29.1</t>
  </si>
  <si>
    <t>Peer Review and Information Sharing</t>
  </si>
  <si>
    <t xml:space="preserve">No organisation has complete visibility into the threat landscape on its own. NIS2 establishes peer reviews between Member States to promote consistent implementation, and encourages information sharing at every level - between entities, across sectors, and across borders.
While peer reviews happen at the Member State level, their findings trickle down to you. Updated guidance, new best practice recommendations, and harmonised supervisory expectations often follow peer review cycles. Keeping an</t>
  </si>
  <si>
    <t>Art.30.1</t>
  </si>
  <si>
    <t>Cooperation Group and Strategic Coordination</t>
  </si>
  <si>
    <t xml:space="preserve">Understanding where regulatory expectations are heading is half the battle with NIS2 compliance. The Cooperation Group - made up of Member State representatives, the European Commission, and ENISA - shapes how NIS2 requirements are interpreted and enforced across the EU.
You will not sit at their table, but their decisions directly affect you. The Group develops implementation guidance, promotes best practice exchange between Member States, works to harmonise divergent approaches, and advises o</t>
  </si>
  <si>
    <t>Art.31.1</t>
  </si>
  <si>
    <t>Supervisory Powers for Essential Entities</t>
  </si>
  <si>
    <t xml:space="preserve">Regulators have a wide toolkit for keeping essential entities in check, and you need to be ready for all of it. On-site inspections where auditors walk your premises. Off-site reviews of your documentation. Regular and targeted security audits. Ad-hoc audits triggered by incidents or intelligence. Automated security scans of your external posture. Formal information requests demanding detailed responses.
You cannot refuse or obstruct any of these activities. Non-cooperation triggers additional </t>
  </si>
  <si>
    <t>Art.32.1</t>
  </si>
  <si>
    <t>Enforcement Measures for Essential Entities</t>
  </si>
  <si>
    <t xml:space="preserve">NIS2 enforcement has real teeth. When regulators find non-compliance at essential entities, they have a graduated set of tools that starts with binding instructions and can escalate quickly: compliance orders, mandatory audits at your expense, suspension of certifications, public statements about your non-compliance, and in extreme cases, temporary suspension of management body members.
The financial stakes are significant. Administrative fines can reach 10 million euros or 2% of total worldwid</t>
  </si>
  <si>
    <t>Art.33.1</t>
  </si>
  <si>
    <t>Supervision of Important Entities</t>
  </si>
  <si>
    <t xml:space="preserve">Important entities get a lighter supervisory touch than essential ones - regulators investigate reactively, when there is evidence of non-compliance, rather than running proactive scheduled audits. But do not let that create a false sense of comfort.
Evidence of non-compliance can surface from many directions: your own incident reports, customer complaints, CSIRT intelligence, media coverage, sector intelligence, or whistleblowers. Once a competent authority has grounds to investigate, the supe</t>
  </si>
  <si>
    <t>Art.34.1</t>
  </si>
  <si>
    <t>Administrative Fines Framework</t>
  </si>
  <si>
    <t xml:space="preserve">The financial penalties under NIS2 are designed to be impossible to ignore. Essential entities face fines of up to 10 million euros or 2% of global annual turnover, whichever is higher. Important entities face up to 7 million euros or 1.4% of turnover. These are maximums - the actual amount depends on the specifics of each case.
Regulators consider several factors when setting fines: how serious the violation was and how long it lasted, whether you have offended before, what you did to prevent </t>
  </si>
  <si>
    <t>Art.35.1</t>
  </si>
  <si>
    <t>Large-Scale Cybersecurity Incident Coordination (EU-CyCLONe)</t>
  </si>
  <si>
    <t xml:space="preserve">When a cyber incident is too big for any single country to handle alone, EU-CyCLONe (European Cyber Crises Liaison Organisation Network) steps in. It coordinates the response to large-scale, cross-border incidents at the operational level, sitting between the technical work of CSIRTs and the political decisions of the Council.
You will not deal with EU-CyCLONe directly - it operates at the Member State level. But if you run critical infrastructure or provide services across multiple EU countrie</t>
  </si>
  <si>
    <t>Art.36.1</t>
  </si>
  <si>
    <t>Mutual Assistance Between Competent Authorities</t>
  </si>
  <si>
    <t xml:space="preserve">If you operate across multiple EU countries, regulators will talk to each other about you. NIS2 creates a mutual assistance framework between competent authorities, meaning supervisory activities in one jurisdiction can be coordinated with or informed by authorities elsewhere.
This closes the loophole of playing jurisdictions against each other. A non-compliance finding in one Member State may trigger interest or investigation in another. On the positive side, a strong compliance posture demons</t>
  </si>
  <si>
    <t>Art.37.1</t>
  </si>
  <si>
    <t>National Cybersecurity Strategy Alignment</t>
  </si>
  <si>
    <t xml:space="preserve">Every EU Member State must publish a national cybersecurity strategy, and while that sounds like a government-only concern, it directly shapes the regulatory environment you operate in. National strategies set supervisory priorities, define support mechanisms, and signal where policy is heading next.
These strategies typically cover governance frameworks, supply chain security, vulnerability disclosure coordination, education and training initiatives, R&amp;D priorities, and public-private cooperat</t>
  </si>
  <si>
    <t>NIS2 Compliance Checklist - Dashboard</t>
  </si>
  <si>
    <t>Category</t>
  </si>
  <si>
    <t>Total</t>
  </si>
  <si>
    <t>Compliant</t>
  </si>
  <si>
    <t>Partial</t>
  </si>
  <si>
    <t>Non-Compliant</t>
  </si>
  <si>
    <t>% Complete</t>
  </si>
  <si>
    <t>OVERALL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</si>
</sst>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5" x14ac:knownFonts="1">
    <font>
      <color theme="1"/>
      <family val="2"/>
      <scheme val="minor"/>
      <sz val="11"/>
      <name val="Calibri"/>
    </font>
    <font>
      <b/>
      <color rgb="FFFFFFFF"/>
      <sz val="11"/>
    </font>
    <font>
      <b/>
      <color rgb="FF1E293B"/>
      <sz val="11"/>
    </font>
    <font>
      <b/>
      <color rgb="FF1E293B"/>
      <sz val="16"/>
    </font>
    <font>
      <b/>
      <sz val="12"/>
    </font>
  </fonts>
  <fills count="4">
    <fill>
      <patternFill patternType="none"/>
    </fill>
    <fill>
      <patternFill patternType="gray125"/>
    </fill>
    <fill>
      <patternFill patternType="solid">
        <fgColor rgb="FF1E293B"/>
      </patternFill>
    </fill>
    <fill>
      <patternFill patternType="solid">
        <fgColor rgb="FFF1F5F9"/>
      </patternFill>
    </fill>
  </fills>
  <borders count="1">
    <border>
      <left/>
      <right/>
      <top/>
      <bottom/>
      <diagonal/>
    </border>
  </borders>
  <cellStyleXfs count="1">
    <xf numFmtId="0" fontId="0" fillId="0" borderId="0"/>
  </cellStyleXfs>
  <cellXfs count="10">
    <xf numFmtId="0" fontId="0" fillId="0" borderId="0" xfId="0"/>
    <xf numFmtId="0" fontId="1" fillId="2" borderId="0" xfId="0" applyFont="1" applyFill="1" applyAlignment="1">
      <alignment vertical="center" wrapText="1"/>
    </xf>
    <xf numFmtId="0" fontId="2" fillId="3" borderId="0" xfId="0" applyFont="1" applyFill="1"/>
    <xf numFmtId="0" fontId="0" fillId="0" borderId="0" xfId="0" applyAlignment="1">
      <alignment vertical="top" wrapText="1"/>
    </xf>
    <xf numFmtId="164" fontId="0" fillId="0" borderId="0" xfId="0" applyNumberFormat="1"/>
    <xf numFmtId="0" fontId="3" fillId="0" borderId="0" xfId="0" applyFont="1"/>
    <xf numFmtId="0" fontId="1" fillId="2" borderId="0" xfId="0" applyFont="1" applyFill="1"/>
    <xf numFmtId="9" fontId="0" fillId="0" borderId="0" xfId="0" applyNumberFormat="1"/>
    <xf numFmtId="0" fontId="4" fillId="0" borderId="0" xfId="0" applyFont="1"/>
    <xf numFmtId="9" fontId="4" fillId="0" borderId="0" xfId="0" applyNumberFormat="1" applyFont="1"/>
  </cellXfs>
  <cellStyles count="1">
    <cellStyle name="Normal" xfId="0" builtinId="0"/>
  </cellStyles>
  <dxfs count="3">
    <dxf>
      <font>
        <color rgb="FF166534"/>
      </font>
      <fill>
        <patternFill patternType="solid">
          <fgColor rgb="FFDCFCE7"/>
        </patternFill>
      </fill>
    </dxf>
    <dxf>
      <font>
        <color rgb="FF854D0E"/>
      </font>
      <fill>
        <patternFill patternType="solid">
          <fgColor rgb="FFFEF9C3"/>
        </patternFill>
      </fill>
    </dxf>
    <dxf>
      <font>
        <color rgb="FF991B1B"/>
      </font>
      <fill>
        <patternFill patternType="solid">
          <fgColor rgb="FFFEE2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workbookViewId="0">
      <pane ySplit="2" topLeftCell="A3" activePane="bottomLeft" state="frozen"/>
      <selection pane="bottomLeft"/>
    </sheetView>
  </sheetViews>
  <sheetFormatPr defaultRowHeight="15" outlineLevelRow="0" outlineLevelCol="0" x14ac:dyDescent="55"/>
  <cols>
    <col min="1" max="1" width="6" customWidth="1"/>
    <col min="2" max="2" width="28" customWidth="1"/>
    <col min="3" max="3" width="12" customWidth="1"/>
    <col min="4" max="4" width="40" customWidth="1"/>
    <col min="5" max="5" width="60" customWidth="1"/>
    <col min="6" max="6" width="18" customWidth="1"/>
    <col min="7" max="8" width="30" customWidth="1"/>
    <col min="9" max="9" width="12" customWidth="1"/>
    <col min="10" max="10" width="16" customWidth="1"/>
    <col min="11" max="11" width="14" customWidth="1"/>
  </cols>
  <sheetData>
    <row r="1" hidden="1" spans="1:5" x14ac:dyDescent="0.25">
      <c r="A1" t="s">
        <v>0</v>
      </c>
      <c r="B1" t="s">
        <v>1</v>
      </c>
      <c r="C1" t="s">
        <v>2</v>
      </c>
      <c r="D1" t="s">
        <v>3</v>
      </c>
      <c r="E1" t="s">
        <v>4</v>
      </c>
    </row>
    <row r="2" spans="1:11" x14ac:dyDescent="0.25">
      <c r="A2" s="1" t="s">
        <v>5</v>
      </c>
      <c r="B2" s="1" t="s">
        <v>6</v>
      </c>
      <c r="C2" s="1" t="s">
        <v>7</v>
      </c>
      <c r="D2" s="1" t="s">
        <v>8</v>
      </c>
      <c r="E2" s="1" t="s">
        <v>9</v>
      </c>
      <c r="F2" s="1" t="s">
        <v>10</v>
      </c>
      <c r="G2" s="1" t="s">
        <v>11</v>
      </c>
      <c r="H2" s="1" t="s">
        <v>12</v>
      </c>
      <c r="I2" s="1" t="s">
        <v>13</v>
      </c>
      <c r="J2" s="1" t="s">
        <v>14</v>
      </c>
      <c r="K2" s="1" t="s">
        <v>15</v>
      </c>
    </row>
    <row r="3" spans="1:11" x14ac:dyDescent="0.25">
      <c r="A3" s="2">
        <v>0</v>
      </c>
      <c r="B3" s="2" t="s">
        <v>16</v>
      </c>
      <c r="C3" s="2" t="s">
        <v>17</v>
      </c>
      <c r="D3" s="2" t="s">
        <v>16</v>
      </c>
      <c r="E3" s="2" t="s">
        <v>17</v>
      </c>
      <c r="F3" s="2" t="s">
        <v>17</v>
      </c>
      <c r="G3" s="2" t="s">
        <v>17</v>
      </c>
      <c r="H3" s="2" t="s">
        <v>17</v>
      </c>
      <c r="I3" s="2" t="s">
        <v>17</v>
      </c>
      <c r="J3" s="2" t="s">
        <v>17</v>
      </c>
      <c r="K3" s="2" t="s">
        <v>17</v>
      </c>
    </row>
    <row r="4" spans="1:11" x14ac:dyDescent="0.25">
      <c r="A4">
        <v>1</v>
      </c>
      <c r="B4" t="s">
        <v>16</v>
      </c>
      <c r="C4" t="s">
        <v>18</v>
      </c>
      <c r="D4" t="s">
        <v>19</v>
      </c>
      <c r="E4" s="3" t="s">
        <v>20</v>
      </c>
      <c r="F4" t="s">
        <v>21</v>
      </c>
      <c r="G4" s="3" t="s">
        <v>17</v>
      </c>
      <c r="H4" s="3" t="s">
        <v>17</v>
      </c>
      <c r="I4" t="s">
        <v>17</v>
      </c>
      <c r="J4" t="s">
        <v>17</v>
      </c>
      <c r="K4" s="4" t="s">
        <v>17</v>
      </c>
    </row>
    <row r="5" spans="1:11" x14ac:dyDescent="0.25">
      <c r="A5">
        <v>1</v>
      </c>
      <c r="B5" t="s">
        <v>16</v>
      </c>
      <c r="C5" t="s">
        <v>22</v>
      </c>
      <c r="D5" t="s">
        <v>23</v>
      </c>
      <c r="E5" s="3" t="s">
        <v>24</v>
      </c>
      <c r="F5" t="s">
        <v>21</v>
      </c>
      <c r="G5" s="3" t="s">
        <v>17</v>
      </c>
      <c r="H5" s="3" t="s">
        <v>17</v>
      </c>
      <c r="I5" t="s">
        <v>17</v>
      </c>
      <c r="J5" t="s">
        <v>17</v>
      </c>
      <c r="K5" s="4" t="s">
        <v>17</v>
      </c>
    </row>
    <row r="6" spans="1:11" x14ac:dyDescent="0.25">
      <c r="A6">
        <v>1</v>
      </c>
      <c r="B6" t="s">
        <v>16</v>
      </c>
      <c r="C6" t="s">
        <v>25</v>
      </c>
      <c r="D6" t="s">
        <v>26</v>
      </c>
      <c r="E6" s="3" t="s">
        <v>27</v>
      </c>
      <c r="F6" t="s">
        <v>21</v>
      </c>
      <c r="G6" s="3" t="s">
        <v>17</v>
      </c>
      <c r="H6" s="3" t="s">
        <v>17</v>
      </c>
      <c r="I6" t="s">
        <v>17</v>
      </c>
      <c r="J6" t="s">
        <v>17</v>
      </c>
      <c r="K6" s="4" t="s">
        <v>17</v>
      </c>
    </row>
    <row r="7" spans="1:11" x14ac:dyDescent="0.25">
      <c r="A7">
        <v>1</v>
      </c>
      <c r="B7" t="s">
        <v>16</v>
      </c>
      <c r="C7" t="s">
        <v>28</v>
      </c>
      <c r="D7" t="s">
        <v>29</v>
      </c>
      <c r="E7" s="3" t="s">
        <v>30</v>
      </c>
      <c r="F7" t="s">
        <v>21</v>
      </c>
      <c r="G7" s="3" t="s">
        <v>17</v>
      </c>
      <c r="H7" s="3" t="s">
        <v>17</v>
      </c>
      <c r="I7" t="s">
        <v>17</v>
      </c>
      <c r="J7" t="s">
        <v>17</v>
      </c>
      <c r="K7" s="4" t="s">
        <v>17</v>
      </c>
    </row>
    <row r="8" spans="1:11" x14ac:dyDescent="0.25">
      <c r="A8">
        <v>1</v>
      </c>
      <c r="B8" t="s">
        <v>16</v>
      </c>
      <c r="C8" t="s">
        <v>31</v>
      </c>
      <c r="D8" t="s">
        <v>32</v>
      </c>
      <c r="E8" s="3" t="s">
        <v>33</v>
      </c>
      <c r="F8" t="s">
        <v>21</v>
      </c>
      <c r="G8" s="3" t="s">
        <v>17</v>
      </c>
      <c r="H8" s="3" t="s">
        <v>17</v>
      </c>
      <c r="I8" t="s">
        <v>17</v>
      </c>
      <c r="J8" t="s">
        <v>17</v>
      </c>
      <c r="K8" s="4" t="s">
        <v>17</v>
      </c>
    </row>
    <row r="9" spans="1:11" x14ac:dyDescent="0.25">
      <c r="A9">
        <v>1</v>
      </c>
      <c r="B9" t="s">
        <v>16</v>
      </c>
      <c r="C9" t="s">
        <v>34</v>
      </c>
      <c r="D9" t="s">
        <v>35</v>
      </c>
      <c r="E9" s="3" t="s">
        <v>36</v>
      </c>
      <c r="F9" t="s">
        <v>21</v>
      </c>
      <c r="G9" s="3" t="s">
        <v>17</v>
      </c>
      <c r="H9" s="3" t="s">
        <v>17</v>
      </c>
      <c r="I9" t="s">
        <v>17</v>
      </c>
      <c r="J9" t="s">
        <v>17</v>
      </c>
      <c r="K9" s="4" t="s">
        <v>17</v>
      </c>
    </row>
    <row r="10" spans="1:11" x14ac:dyDescent="0.25">
      <c r="A10">
        <v>1</v>
      </c>
      <c r="B10" t="s">
        <v>16</v>
      </c>
      <c r="C10" t="s">
        <v>37</v>
      </c>
      <c r="D10" t="s">
        <v>38</v>
      </c>
      <c r="E10" s="3" t="s">
        <v>39</v>
      </c>
      <c r="F10" t="s">
        <v>21</v>
      </c>
      <c r="G10" s="3" t="s">
        <v>17</v>
      </c>
      <c r="H10" s="3" t="s">
        <v>17</v>
      </c>
      <c r="I10" t="s">
        <v>17</v>
      </c>
      <c r="J10" t="s">
        <v>17</v>
      </c>
      <c r="K10" s="4" t="s">
        <v>17</v>
      </c>
    </row>
    <row r="11" spans="1:11" x14ac:dyDescent="0.25">
      <c r="A11">
        <v>1</v>
      </c>
      <c r="B11" t="s">
        <v>16</v>
      </c>
      <c r="C11" t="s">
        <v>40</v>
      </c>
      <c r="D11" t="s">
        <v>41</v>
      </c>
      <c r="E11" s="3" t="s">
        <v>42</v>
      </c>
      <c r="F11" t="s">
        <v>21</v>
      </c>
      <c r="G11" s="3" t="s">
        <v>17</v>
      </c>
      <c r="H11" s="3" t="s">
        <v>17</v>
      </c>
      <c r="I11" t="s">
        <v>17</v>
      </c>
      <c r="J11" t="s">
        <v>17</v>
      </c>
      <c r="K11" s="4" t="s">
        <v>17</v>
      </c>
    </row>
    <row r="12" spans="1:11" x14ac:dyDescent="0.25">
      <c r="A12">
        <v>1</v>
      </c>
      <c r="B12" t="s">
        <v>16</v>
      </c>
      <c r="C12" t="s">
        <v>43</v>
      </c>
      <c r="D12" t="s">
        <v>44</v>
      </c>
      <c r="E12" s="3" t="s">
        <v>45</v>
      </c>
      <c r="F12" t="s">
        <v>21</v>
      </c>
      <c r="G12" s="3" t="s">
        <v>17</v>
      </c>
      <c r="H12" s="3" t="s">
        <v>17</v>
      </c>
      <c r="I12" t="s">
        <v>17</v>
      </c>
      <c r="J12" t="s">
        <v>17</v>
      </c>
      <c r="K12" s="4" t="s">
        <v>17</v>
      </c>
    </row>
    <row r="13" spans="1:11" x14ac:dyDescent="0.25">
      <c r="A13">
        <v>1</v>
      </c>
      <c r="B13" t="s">
        <v>16</v>
      </c>
      <c r="C13" t="s">
        <v>46</v>
      </c>
      <c r="D13" t="s">
        <v>47</v>
      </c>
      <c r="E13" s="3" t="s">
        <v>48</v>
      </c>
      <c r="F13" t="s">
        <v>21</v>
      </c>
      <c r="G13" s="3" t="s">
        <v>17</v>
      </c>
      <c r="H13" s="3" t="s">
        <v>17</v>
      </c>
      <c r="I13" t="s">
        <v>17</v>
      </c>
      <c r="J13" t="s">
        <v>17</v>
      </c>
      <c r="K13" s="4" t="s">
        <v>17</v>
      </c>
    </row>
    <row r="14" spans="1:11" x14ac:dyDescent="0.25">
      <c r="A14" s="2">
        <v>0</v>
      </c>
      <c r="B14" s="2" t="s">
        <v>49</v>
      </c>
      <c r="C14" s="2" t="s">
        <v>17</v>
      </c>
      <c r="D14" s="2" t="s">
        <v>49</v>
      </c>
      <c r="E14" s="2" t="s">
        <v>17</v>
      </c>
      <c r="F14" s="2" t="s">
        <v>17</v>
      </c>
      <c r="G14" s="2" t="s">
        <v>17</v>
      </c>
      <c r="H14" s="2" t="s">
        <v>17</v>
      </c>
      <c r="I14" s="2" t="s">
        <v>17</v>
      </c>
      <c r="J14" s="2" t="s">
        <v>17</v>
      </c>
      <c r="K14" s="2" t="s">
        <v>17</v>
      </c>
    </row>
    <row r="15" spans="1:11" x14ac:dyDescent="0.25">
      <c r="A15">
        <v>1</v>
      </c>
      <c r="B15" t="s">
        <v>49</v>
      </c>
      <c r="C15" t="s">
        <v>50</v>
      </c>
      <c r="D15" t="s">
        <v>51</v>
      </c>
      <c r="E15" s="3" t="s">
        <v>52</v>
      </c>
      <c r="F15" t="s">
        <v>21</v>
      </c>
      <c r="G15" s="3" t="s">
        <v>17</v>
      </c>
      <c r="H15" s="3" t="s">
        <v>17</v>
      </c>
      <c r="I15" t="s">
        <v>17</v>
      </c>
      <c r="J15" t="s">
        <v>17</v>
      </c>
      <c r="K15" s="4" t="s">
        <v>17</v>
      </c>
    </row>
    <row r="16" spans="1:11" x14ac:dyDescent="0.25">
      <c r="A16">
        <v>1</v>
      </c>
      <c r="B16" t="s">
        <v>49</v>
      </c>
      <c r="C16" t="s">
        <v>53</v>
      </c>
      <c r="D16" t="s">
        <v>54</v>
      </c>
      <c r="E16" s="3" t="s">
        <v>55</v>
      </c>
      <c r="F16" t="s">
        <v>21</v>
      </c>
      <c r="G16" s="3" t="s">
        <v>17</v>
      </c>
      <c r="H16" s="3" t="s">
        <v>17</v>
      </c>
      <c r="I16" t="s">
        <v>17</v>
      </c>
      <c r="J16" t="s">
        <v>17</v>
      </c>
      <c r="K16" s="4" t="s">
        <v>17</v>
      </c>
    </row>
    <row r="17" spans="1:11" x14ac:dyDescent="0.25">
      <c r="A17">
        <v>1</v>
      </c>
      <c r="B17" t="s">
        <v>49</v>
      </c>
      <c r="C17" t="s">
        <v>56</v>
      </c>
      <c r="D17" t="s">
        <v>57</v>
      </c>
      <c r="E17" s="3" t="s">
        <v>58</v>
      </c>
      <c r="F17" t="s">
        <v>21</v>
      </c>
      <c r="G17" s="3" t="s">
        <v>17</v>
      </c>
      <c r="H17" s="3" t="s">
        <v>17</v>
      </c>
      <c r="I17" t="s">
        <v>17</v>
      </c>
      <c r="J17" t="s">
        <v>17</v>
      </c>
      <c r="K17" s="4" t="s">
        <v>17</v>
      </c>
    </row>
    <row r="18" spans="1:11" x14ac:dyDescent="0.25">
      <c r="A18">
        <v>1</v>
      </c>
      <c r="B18" t="s">
        <v>49</v>
      </c>
      <c r="C18" t="s">
        <v>59</v>
      </c>
      <c r="D18" t="s">
        <v>60</v>
      </c>
      <c r="E18" s="3" t="s">
        <v>61</v>
      </c>
      <c r="F18" t="s">
        <v>21</v>
      </c>
      <c r="G18" s="3" t="s">
        <v>17</v>
      </c>
      <c r="H18" s="3" t="s">
        <v>17</v>
      </c>
      <c r="I18" t="s">
        <v>17</v>
      </c>
      <c r="J18" t="s">
        <v>17</v>
      </c>
      <c r="K18" s="4" t="s">
        <v>17</v>
      </c>
    </row>
    <row r="19" spans="1:11" x14ac:dyDescent="0.25">
      <c r="A19">
        <v>1</v>
      </c>
      <c r="B19" t="s">
        <v>49</v>
      </c>
      <c r="C19" t="s">
        <v>62</v>
      </c>
      <c r="D19" t="s">
        <v>63</v>
      </c>
      <c r="E19" s="3" t="s">
        <v>64</v>
      </c>
      <c r="F19" t="s">
        <v>21</v>
      </c>
      <c r="G19" s="3" t="s">
        <v>17</v>
      </c>
      <c r="H19" s="3" t="s">
        <v>17</v>
      </c>
      <c r="I19" t="s">
        <v>17</v>
      </c>
      <c r="J19" t="s">
        <v>17</v>
      </c>
      <c r="K19" s="4" t="s">
        <v>17</v>
      </c>
    </row>
    <row r="20" spans="1:11" x14ac:dyDescent="0.25">
      <c r="A20">
        <v>1</v>
      </c>
      <c r="B20" t="s">
        <v>49</v>
      </c>
      <c r="C20" t="s">
        <v>65</v>
      </c>
      <c r="D20" t="s">
        <v>66</v>
      </c>
      <c r="E20" s="3" t="s">
        <v>67</v>
      </c>
      <c r="F20" t="s">
        <v>21</v>
      </c>
      <c r="G20" s="3" t="s">
        <v>17</v>
      </c>
      <c r="H20" s="3" t="s">
        <v>17</v>
      </c>
      <c r="I20" t="s">
        <v>17</v>
      </c>
      <c r="J20" t="s">
        <v>17</v>
      </c>
      <c r="K20" s="4" t="s">
        <v>17</v>
      </c>
    </row>
    <row r="21" spans="1:11" x14ac:dyDescent="0.25">
      <c r="A21">
        <v>1</v>
      </c>
      <c r="B21" t="s">
        <v>49</v>
      </c>
      <c r="C21" t="s">
        <v>68</v>
      </c>
      <c r="D21" t="s">
        <v>69</v>
      </c>
      <c r="E21" s="3" t="s">
        <v>70</v>
      </c>
      <c r="F21" t="s">
        <v>21</v>
      </c>
      <c r="G21" s="3" t="s">
        <v>17</v>
      </c>
      <c r="H21" s="3" t="s">
        <v>17</v>
      </c>
      <c r="I21" t="s">
        <v>17</v>
      </c>
      <c r="J21" t="s">
        <v>17</v>
      </c>
      <c r="K21" s="4" t="s">
        <v>17</v>
      </c>
    </row>
    <row r="22" spans="1:11" x14ac:dyDescent="0.25">
      <c r="A22">
        <v>1</v>
      </c>
      <c r="B22" t="s">
        <v>49</v>
      </c>
      <c r="C22" t="s">
        <v>71</v>
      </c>
      <c r="D22" t="s">
        <v>72</v>
      </c>
      <c r="E22" s="3" t="s">
        <v>73</v>
      </c>
      <c r="F22" t="s">
        <v>21</v>
      </c>
      <c r="G22" s="3" t="s">
        <v>17</v>
      </c>
      <c r="H22" s="3" t="s">
        <v>17</v>
      </c>
      <c r="I22" t="s">
        <v>17</v>
      </c>
      <c r="J22" t="s">
        <v>17</v>
      </c>
      <c r="K22" s="4" t="s">
        <v>17</v>
      </c>
    </row>
    <row r="23" spans="1:11" x14ac:dyDescent="0.25">
      <c r="A23">
        <v>1</v>
      </c>
      <c r="B23" t="s">
        <v>49</v>
      </c>
      <c r="C23" t="s">
        <v>74</v>
      </c>
      <c r="D23" t="s">
        <v>75</v>
      </c>
      <c r="E23" s="3" t="s">
        <v>76</v>
      </c>
      <c r="F23" t="s">
        <v>21</v>
      </c>
      <c r="G23" s="3" t="s">
        <v>17</v>
      </c>
      <c r="H23" s="3" t="s">
        <v>17</v>
      </c>
      <c r="I23" t="s">
        <v>17</v>
      </c>
      <c r="J23" t="s">
        <v>17</v>
      </c>
      <c r="K23" s="4" t="s">
        <v>17</v>
      </c>
    </row>
    <row r="24" spans="1:11" x14ac:dyDescent="0.25">
      <c r="A24">
        <v>1</v>
      </c>
      <c r="B24" t="s">
        <v>49</v>
      </c>
      <c r="C24" t="s">
        <v>77</v>
      </c>
      <c r="D24" t="s">
        <v>78</v>
      </c>
      <c r="E24" s="3" t="s">
        <v>79</v>
      </c>
      <c r="F24" t="s">
        <v>21</v>
      </c>
      <c r="G24" s="3" t="s">
        <v>17</v>
      </c>
      <c r="H24" s="3" t="s">
        <v>17</v>
      </c>
      <c r="I24" t="s">
        <v>17</v>
      </c>
      <c r="J24" t="s">
        <v>17</v>
      </c>
      <c r="K24" s="4" t="s">
        <v>17</v>
      </c>
    </row>
    <row r="25" spans="1:11" x14ac:dyDescent="0.25">
      <c r="A25">
        <v>1</v>
      </c>
      <c r="B25" t="s">
        <v>49</v>
      </c>
      <c r="C25" t="s">
        <v>80</v>
      </c>
      <c r="D25" t="s">
        <v>81</v>
      </c>
      <c r="E25" s="3" t="s">
        <v>82</v>
      </c>
      <c r="F25" t="s">
        <v>21</v>
      </c>
      <c r="G25" s="3" t="s">
        <v>17</v>
      </c>
      <c r="H25" s="3" t="s">
        <v>17</v>
      </c>
      <c r="I25" t="s">
        <v>17</v>
      </c>
      <c r="J25" t="s">
        <v>17</v>
      </c>
      <c r="K25" s="4" t="s">
        <v>17</v>
      </c>
    </row>
    <row r="26" spans="1:11" x14ac:dyDescent="0.25">
      <c r="A26">
        <v>1</v>
      </c>
      <c r="B26" t="s">
        <v>49</v>
      </c>
      <c r="C26" t="s">
        <v>83</v>
      </c>
      <c r="D26" t="s">
        <v>84</v>
      </c>
      <c r="E26" s="3" t="s">
        <v>85</v>
      </c>
      <c r="F26" t="s">
        <v>21</v>
      </c>
      <c r="G26" s="3" t="s">
        <v>17</v>
      </c>
      <c r="H26" s="3" t="s">
        <v>17</v>
      </c>
      <c r="I26" t="s">
        <v>17</v>
      </c>
      <c r="J26" t="s">
        <v>17</v>
      </c>
      <c r="K26" s="4" t="s">
        <v>17</v>
      </c>
    </row>
    <row r="27" spans="1:11" x14ac:dyDescent="0.25">
      <c r="A27">
        <v>1</v>
      </c>
      <c r="B27" t="s">
        <v>49</v>
      </c>
      <c r="C27" t="s">
        <v>86</v>
      </c>
      <c r="D27" t="s">
        <v>87</v>
      </c>
      <c r="E27" s="3" t="s">
        <v>88</v>
      </c>
      <c r="F27" t="s">
        <v>21</v>
      </c>
      <c r="G27" s="3" t="s">
        <v>17</v>
      </c>
      <c r="H27" s="3" t="s">
        <v>17</v>
      </c>
      <c r="I27" t="s">
        <v>17</v>
      </c>
      <c r="J27" t="s">
        <v>17</v>
      </c>
      <c r="K27" s="4" t="s">
        <v>17</v>
      </c>
    </row>
    <row r="28" spans="1:11" x14ac:dyDescent="0.25">
      <c r="A28">
        <v>1</v>
      </c>
      <c r="B28" t="s">
        <v>49</v>
      </c>
      <c r="C28" t="s">
        <v>89</v>
      </c>
      <c r="D28" t="s">
        <v>90</v>
      </c>
      <c r="E28" s="3" t="s">
        <v>91</v>
      </c>
      <c r="F28" t="s">
        <v>21</v>
      </c>
      <c r="G28" s="3" t="s">
        <v>17</v>
      </c>
      <c r="H28" s="3" t="s">
        <v>17</v>
      </c>
      <c r="I28" t="s">
        <v>17</v>
      </c>
      <c r="J28" t="s">
        <v>17</v>
      </c>
      <c r="K28" s="4" t="s">
        <v>17</v>
      </c>
    </row>
    <row r="29" spans="1:11" x14ac:dyDescent="0.25">
      <c r="A29" s="2">
        <v>0</v>
      </c>
      <c r="B29" s="2" t="s">
        <v>92</v>
      </c>
      <c r="C29" s="2" t="s">
        <v>17</v>
      </c>
      <c r="D29" s="2" t="s">
        <v>92</v>
      </c>
      <c r="E29" s="2" t="s">
        <v>17</v>
      </c>
      <c r="F29" s="2" t="s">
        <v>17</v>
      </c>
      <c r="G29" s="2" t="s">
        <v>17</v>
      </c>
      <c r="H29" s="2" t="s">
        <v>17</v>
      </c>
      <c r="I29" s="2" t="s">
        <v>17</v>
      </c>
      <c r="J29" s="2" t="s">
        <v>17</v>
      </c>
      <c r="K29" s="2" t="s">
        <v>17</v>
      </c>
    </row>
    <row r="30" spans="1:11" x14ac:dyDescent="0.25">
      <c r="A30">
        <v>1</v>
      </c>
      <c r="B30" t="s">
        <v>92</v>
      </c>
      <c r="C30" t="s">
        <v>93</v>
      </c>
      <c r="D30" t="s">
        <v>94</v>
      </c>
      <c r="E30" s="3" t="s">
        <v>95</v>
      </c>
      <c r="F30" t="s">
        <v>21</v>
      </c>
      <c r="G30" s="3" t="s">
        <v>17</v>
      </c>
      <c r="H30" s="3" t="s">
        <v>17</v>
      </c>
      <c r="I30" t="s">
        <v>17</v>
      </c>
      <c r="J30" t="s">
        <v>17</v>
      </c>
      <c r="K30" s="4" t="s">
        <v>17</v>
      </c>
    </row>
    <row r="31" spans="1:11" x14ac:dyDescent="0.25">
      <c r="A31">
        <v>1</v>
      </c>
      <c r="B31" t="s">
        <v>92</v>
      </c>
      <c r="C31" t="s">
        <v>96</v>
      </c>
      <c r="D31" t="s">
        <v>97</v>
      </c>
      <c r="E31" s="3" t="s">
        <v>98</v>
      </c>
      <c r="F31" t="s">
        <v>21</v>
      </c>
      <c r="G31" s="3" t="s">
        <v>17</v>
      </c>
      <c r="H31" s="3" t="s">
        <v>17</v>
      </c>
      <c r="I31" t="s">
        <v>17</v>
      </c>
      <c r="J31" t="s">
        <v>17</v>
      </c>
      <c r="K31" s="4" t="s">
        <v>17</v>
      </c>
    </row>
    <row r="32" spans="1:11" x14ac:dyDescent="0.25">
      <c r="A32">
        <v>1</v>
      </c>
      <c r="B32" t="s">
        <v>92</v>
      </c>
      <c r="C32" t="s">
        <v>99</v>
      </c>
      <c r="D32" t="s">
        <v>100</v>
      </c>
      <c r="E32" s="3" t="s">
        <v>101</v>
      </c>
      <c r="F32" t="s">
        <v>21</v>
      </c>
      <c r="G32" s="3" t="s">
        <v>17</v>
      </c>
      <c r="H32" s="3" t="s">
        <v>17</v>
      </c>
      <c r="I32" t="s">
        <v>17</v>
      </c>
      <c r="J32" t="s">
        <v>17</v>
      </c>
      <c r="K32" s="4" t="s">
        <v>17</v>
      </c>
    </row>
    <row r="33" spans="1:11" x14ac:dyDescent="0.25">
      <c r="A33">
        <v>1</v>
      </c>
      <c r="B33" t="s">
        <v>92</v>
      </c>
      <c r="C33" t="s">
        <v>102</v>
      </c>
      <c r="D33" t="s">
        <v>103</v>
      </c>
      <c r="E33" s="3" t="s">
        <v>104</v>
      </c>
      <c r="F33" t="s">
        <v>21</v>
      </c>
      <c r="G33" s="3" t="s">
        <v>17</v>
      </c>
      <c r="H33" s="3" t="s">
        <v>17</v>
      </c>
      <c r="I33" t="s">
        <v>17</v>
      </c>
      <c r="J33" t="s">
        <v>17</v>
      </c>
      <c r="K33" s="4" t="s">
        <v>17</v>
      </c>
    </row>
    <row r="34" spans="1:11" x14ac:dyDescent="0.25">
      <c r="A34">
        <v>1</v>
      </c>
      <c r="B34" t="s">
        <v>92</v>
      </c>
      <c r="C34" t="s">
        <v>105</v>
      </c>
      <c r="D34" t="s">
        <v>106</v>
      </c>
      <c r="E34" s="3" t="s">
        <v>107</v>
      </c>
      <c r="F34" t="s">
        <v>21</v>
      </c>
      <c r="G34" s="3" t="s">
        <v>17</v>
      </c>
      <c r="H34" s="3" t="s">
        <v>17</v>
      </c>
      <c r="I34" t="s">
        <v>17</v>
      </c>
      <c r="J34" t="s">
        <v>17</v>
      </c>
      <c r="K34" s="4" t="s">
        <v>17</v>
      </c>
    </row>
    <row r="35" spans="1:11" x14ac:dyDescent="0.25">
      <c r="A35">
        <v>1</v>
      </c>
      <c r="B35" t="s">
        <v>92</v>
      </c>
      <c r="C35" t="s">
        <v>108</v>
      </c>
      <c r="D35" t="s">
        <v>109</v>
      </c>
      <c r="E35" s="3" t="s">
        <v>110</v>
      </c>
      <c r="F35" t="s">
        <v>21</v>
      </c>
      <c r="G35" s="3" t="s">
        <v>17</v>
      </c>
      <c r="H35" s="3" t="s">
        <v>17</v>
      </c>
      <c r="I35" t="s">
        <v>17</v>
      </c>
      <c r="J35" t="s">
        <v>17</v>
      </c>
      <c r="K35" s="4" t="s">
        <v>17</v>
      </c>
    </row>
    <row r="36" spans="1:11" x14ac:dyDescent="0.25">
      <c r="A36">
        <v>1</v>
      </c>
      <c r="B36" t="s">
        <v>92</v>
      </c>
      <c r="C36" t="s">
        <v>111</v>
      </c>
      <c r="D36" t="s">
        <v>112</v>
      </c>
      <c r="E36" s="3" t="s">
        <v>113</v>
      </c>
      <c r="F36" t="s">
        <v>21</v>
      </c>
      <c r="G36" s="3" t="s">
        <v>17</v>
      </c>
      <c r="H36" s="3" t="s">
        <v>17</v>
      </c>
      <c r="I36" t="s">
        <v>17</v>
      </c>
      <c r="J36" t="s">
        <v>17</v>
      </c>
      <c r="K36" s="4" t="s">
        <v>17</v>
      </c>
    </row>
    <row r="37" spans="1:11" x14ac:dyDescent="0.25">
      <c r="A37">
        <v>1</v>
      </c>
      <c r="B37" t="s">
        <v>92</v>
      </c>
      <c r="C37" t="s">
        <v>114</v>
      </c>
      <c r="D37" t="s">
        <v>115</v>
      </c>
      <c r="E37" s="3" t="s">
        <v>116</v>
      </c>
      <c r="F37" t="s">
        <v>21</v>
      </c>
      <c r="G37" s="3" t="s">
        <v>17</v>
      </c>
      <c r="H37" s="3" t="s">
        <v>17</v>
      </c>
      <c r="I37" t="s">
        <v>17</v>
      </c>
      <c r="J37" t="s">
        <v>17</v>
      </c>
      <c r="K37" s="4" t="s">
        <v>17</v>
      </c>
    </row>
    <row r="38" spans="1:11" x14ac:dyDescent="0.25">
      <c r="A38">
        <v>1</v>
      </c>
      <c r="B38" t="s">
        <v>92</v>
      </c>
      <c r="C38" t="s">
        <v>117</v>
      </c>
      <c r="D38" t="s">
        <v>118</v>
      </c>
      <c r="E38" s="3" t="s">
        <v>119</v>
      </c>
      <c r="F38" t="s">
        <v>21</v>
      </c>
      <c r="G38" s="3" t="s">
        <v>17</v>
      </c>
      <c r="H38" s="3" t="s">
        <v>17</v>
      </c>
      <c r="I38" t="s">
        <v>17</v>
      </c>
      <c r="J38" t="s">
        <v>17</v>
      </c>
      <c r="K38" s="4" t="s">
        <v>17</v>
      </c>
    </row>
    <row r="39" spans="1:11" x14ac:dyDescent="0.25">
      <c r="A39">
        <v>1</v>
      </c>
      <c r="B39" t="s">
        <v>92</v>
      </c>
      <c r="C39" t="s">
        <v>120</v>
      </c>
      <c r="D39" t="s">
        <v>121</v>
      </c>
      <c r="E39" s="3" t="s">
        <v>122</v>
      </c>
      <c r="F39" t="s">
        <v>21</v>
      </c>
      <c r="G39" s="3" t="s">
        <v>17</v>
      </c>
      <c r="H39" s="3" t="s">
        <v>17</v>
      </c>
      <c r="I39" t="s">
        <v>17</v>
      </c>
      <c r="J39" t="s">
        <v>17</v>
      </c>
      <c r="K39" s="4" t="s">
        <v>17</v>
      </c>
    </row>
    <row r="40" spans="1:11" x14ac:dyDescent="0.25">
      <c r="A40">
        <v>1</v>
      </c>
      <c r="B40" t="s">
        <v>92</v>
      </c>
      <c r="C40" t="s">
        <v>123</v>
      </c>
      <c r="D40" t="s">
        <v>124</v>
      </c>
      <c r="E40" s="3" t="s">
        <v>125</v>
      </c>
      <c r="F40" t="s">
        <v>21</v>
      </c>
      <c r="G40" s="3" t="s">
        <v>17</v>
      </c>
      <c r="H40" s="3" t="s">
        <v>17</v>
      </c>
      <c r="I40" t="s">
        <v>17</v>
      </c>
      <c r="J40" t="s">
        <v>17</v>
      </c>
      <c r="K40" s="4" t="s">
        <v>17</v>
      </c>
    </row>
    <row r="41" spans="1:11" x14ac:dyDescent="0.25">
      <c r="A41" s="2">
        <v>0</v>
      </c>
      <c r="B41" s="2" t="s">
        <v>126</v>
      </c>
      <c r="C41" s="2" t="s">
        <v>17</v>
      </c>
      <c r="D41" s="2" t="s">
        <v>126</v>
      </c>
      <c r="E41" s="2" t="s">
        <v>17</v>
      </c>
      <c r="F41" s="2" t="s">
        <v>17</v>
      </c>
      <c r="G41" s="2" t="s">
        <v>17</v>
      </c>
      <c r="H41" s="2" t="s">
        <v>17</v>
      </c>
      <c r="I41" s="2" t="s">
        <v>17</v>
      </c>
      <c r="J41" s="2" t="s">
        <v>17</v>
      </c>
      <c r="K41" s="2" t="s">
        <v>17</v>
      </c>
    </row>
    <row r="42" spans="1:11" x14ac:dyDescent="0.25">
      <c r="A42">
        <v>1</v>
      </c>
      <c r="B42" t="s">
        <v>126</v>
      </c>
      <c r="C42" t="s">
        <v>127</v>
      </c>
      <c r="D42" t="s">
        <v>128</v>
      </c>
      <c r="E42" s="3" t="s">
        <v>129</v>
      </c>
      <c r="F42" t="s">
        <v>21</v>
      </c>
      <c r="G42" s="3" t="s">
        <v>17</v>
      </c>
      <c r="H42" s="3" t="s">
        <v>17</v>
      </c>
      <c r="I42" t="s">
        <v>17</v>
      </c>
      <c r="J42" t="s">
        <v>17</v>
      </c>
      <c r="K42" s="4" t="s">
        <v>17</v>
      </c>
    </row>
    <row r="43" spans="1:11" x14ac:dyDescent="0.25">
      <c r="A43">
        <v>1</v>
      </c>
      <c r="B43" t="s">
        <v>126</v>
      </c>
      <c r="C43" t="s">
        <v>130</v>
      </c>
      <c r="D43" t="s">
        <v>131</v>
      </c>
      <c r="E43" s="3" t="s">
        <v>132</v>
      </c>
      <c r="F43" t="s">
        <v>21</v>
      </c>
      <c r="G43" s="3" t="s">
        <v>17</v>
      </c>
      <c r="H43" s="3" t="s">
        <v>17</v>
      </c>
      <c r="I43" t="s">
        <v>17</v>
      </c>
      <c r="J43" t="s">
        <v>17</v>
      </c>
      <c r="K43" s="4" t="s">
        <v>17</v>
      </c>
    </row>
    <row r="44" spans="1:11" x14ac:dyDescent="0.25">
      <c r="A44">
        <v>1</v>
      </c>
      <c r="B44" t="s">
        <v>126</v>
      </c>
      <c r="C44" t="s">
        <v>133</v>
      </c>
      <c r="D44" t="s">
        <v>134</v>
      </c>
      <c r="E44" s="3" t="s">
        <v>135</v>
      </c>
      <c r="F44" t="s">
        <v>21</v>
      </c>
      <c r="G44" s="3" t="s">
        <v>17</v>
      </c>
      <c r="H44" s="3" t="s">
        <v>17</v>
      </c>
      <c r="I44" t="s">
        <v>17</v>
      </c>
      <c r="J44" t="s">
        <v>17</v>
      </c>
      <c r="K44" s="4" t="s">
        <v>17</v>
      </c>
    </row>
    <row r="45" spans="1:11" x14ac:dyDescent="0.25">
      <c r="A45">
        <v>1</v>
      </c>
      <c r="B45" t="s">
        <v>126</v>
      </c>
      <c r="C45" t="s">
        <v>136</v>
      </c>
      <c r="D45" t="s">
        <v>137</v>
      </c>
      <c r="E45" s="3" t="s">
        <v>138</v>
      </c>
      <c r="F45" t="s">
        <v>21</v>
      </c>
      <c r="G45" s="3" t="s">
        <v>17</v>
      </c>
      <c r="H45" s="3" t="s">
        <v>17</v>
      </c>
      <c r="I45" t="s">
        <v>17</v>
      </c>
      <c r="J45" t="s">
        <v>17</v>
      </c>
      <c r="K45" s="4" t="s">
        <v>17</v>
      </c>
    </row>
    <row r="46" spans="1:11" x14ac:dyDescent="0.25">
      <c r="A46">
        <v>1</v>
      </c>
      <c r="B46" t="s">
        <v>126</v>
      </c>
      <c r="C46" t="s">
        <v>139</v>
      </c>
      <c r="D46" t="s">
        <v>140</v>
      </c>
      <c r="E46" s="3" t="s">
        <v>141</v>
      </c>
      <c r="F46" t="s">
        <v>21</v>
      </c>
      <c r="G46" s="3" t="s">
        <v>17</v>
      </c>
      <c r="H46" s="3" t="s">
        <v>17</v>
      </c>
      <c r="I46" t="s">
        <v>17</v>
      </c>
      <c r="J46" t="s">
        <v>17</v>
      </c>
      <c r="K46" s="4" t="s">
        <v>17</v>
      </c>
    </row>
    <row r="47" spans="1:11" x14ac:dyDescent="0.25">
      <c r="A47">
        <v>1</v>
      </c>
      <c r="B47" t="s">
        <v>126</v>
      </c>
      <c r="C47" t="s">
        <v>142</v>
      </c>
      <c r="D47" t="s">
        <v>143</v>
      </c>
      <c r="E47" s="3" t="s">
        <v>144</v>
      </c>
      <c r="F47" t="s">
        <v>21</v>
      </c>
      <c r="G47" s="3" t="s">
        <v>17</v>
      </c>
      <c r="H47" s="3" t="s">
        <v>17</v>
      </c>
      <c r="I47" t="s">
        <v>17</v>
      </c>
      <c r="J47" t="s">
        <v>17</v>
      </c>
      <c r="K47" s="4" t="s">
        <v>17</v>
      </c>
    </row>
    <row r="48" spans="1:11" x14ac:dyDescent="0.25">
      <c r="A48">
        <v>1</v>
      </c>
      <c r="B48" t="s">
        <v>126</v>
      </c>
      <c r="C48" t="s">
        <v>145</v>
      </c>
      <c r="D48" t="s">
        <v>146</v>
      </c>
      <c r="E48" s="3" t="s">
        <v>147</v>
      </c>
      <c r="F48" t="s">
        <v>21</v>
      </c>
      <c r="G48" s="3" t="s">
        <v>17</v>
      </c>
      <c r="H48" s="3" t="s">
        <v>17</v>
      </c>
      <c r="I48" t="s">
        <v>17</v>
      </c>
      <c r="J48" t="s">
        <v>17</v>
      </c>
      <c r="K48" s="4" t="s">
        <v>17</v>
      </c>
    </row>
    <row r="49" spans="1:11" x14ac:dyDescent="0.25">
      <c r="A49">
        <v>1</v>
      </c>
      <c r="B49" t="s">
        <v>126</v>
      </c>
      <c r="C49" t="s">
        <v>148</v>
      </c>
      <c r="D49" t="s">
        <v>149</v>
      </c>
      <c r="E49" s="3" t="s">
        <v>150</v>
      </c>
      <c r="F49" t="s">
        <v>21</v>
      </c>
      <c r="G49" s="3" t="s">
        <v>17</v>
      </c>
      <c r="H49" s="3" t="s">
        <v>17</v>
      </c>
      <c r="I49" t="s">
        <v>17</v>
      </c>
      <c r="J49" t="s">
        <v>17</v>
      </c>
      <c r="K49" s="4" t="s">
        <v>17</v>
      </c>
    </row>
    <row r="50" spans="1:11" x14ac:dyDescent="0.25">
      <c r="A50">
        <v>1</v>
      </c>
      <c r="B50" t="s">
        <v>126</v>
      </c>
      <c r="C50" t="s">
        <v>151</v>
      </c>
      <c r="D50" t="s">
        <v>152</v>
      </c>
      <c r="E50" s="3" t="s">
        <v>153</v>
      </c>
      <c r="F50" t="s">
        <v>21</v>
      </c>
      <c r="G50" s="3" t="s">
        <v>17</v>
      </c>
      <c r="H50" s="3" t="s">
        <v>17</v>
      </c>
      <c r="I50" t="s">
        <v>17</v>
      </c>
      <c r="J50" t="s">
        <v>17</v>
      </c>
      <c r="K50" s="4" t="s">
        <v>17</v>
      </c>
    </row>
    <row r="51" spans="1:11" x14ac:dyDescent="0.25">
      <c r="A51">
        <v>1</v>
      </c>
      <c r="B51" t="s">
        <v>126</v>
      </c>
      <c r="C51" t="s">
        <v>154</v>
      </c>
      <c r="D51" t="s">
        <v>155</v>
      </c>
      <c r="E51" s="3" t="s">
        <v>156</v>
      </c>
      <c r="F51" t="s">
        <v>21</v>
      </c>
      <c r="G51" s="3" t="s">
        <v>17</v>
      </c>
      <c r="H51" s="3" t="s">
        <v>17</v>
      </c>
      <c r="I51" t="s">
        <v>17</v>
      </c>
      <c r="J51" t="s">
        <v>17</v>
      </c>
      <c r="K51" s="4" t="s">
        <v>17</v>
      </c>
    </row>
    <row r="52" spans="1:11" x14ac:dyDescent="0.25">
      <c r="A52">
        <v>1</v>
      </c>
      <c r="B52" t="s">
        <v>126</v>
      </c>
      <c r="C52" t="s">
        <v>157</v>
      </c>
      <c r="D52" t="s">
        <v>158</v>
      </c>
      <c r="E52" s="3" t="s">
        <v>159</v>
      </c>
      <c r="F52" t="s">
        <v>21</v>
      </c>
      <c r="G52" s="3" t="s">
        <v>17</v>
      </c>
      <c r="H52" s="3" t="s">
        <v>17</v>
      </c>
      <c r="I52" t="s">
        <v>17</v>
      </c>
      <c r="J52" t="s">
        <v>17</v>
      </c>
      <c r="K52" s="4" t="s">
        <v>17</v>
      </c>
    </row>
    <row r="53" spans="1:11" x14ac:dyDescent="0.25">
      <c r="A53">
        <v>1</v>
      </c>
      <c r="B53" t="s">
        <v>126</v>
      </c>
      <c r="C53" t="s">
        <v>160</v>
      </c>
      <c r="D53" t="s">
        <v>161</v>
      </c>
      <c r="E53" s="3" t="s">
        <v>162</v>
      </c>
      <c r="F53" t="s">
        <v>21</v>
      </c>
      <c r="G53" s="3" t="s">
        <v>17</v>
      </c>
      <c r="H53" s="3" t="s">
        <v>17</v>
      </c>
      <c r="I53" t="s">
        <v>17</v>
      </c>
      <c r="J53" t="s">
        <v>17</v>
      </c>
      <c r="K53" s="4" t="s">
        <v>17</v>
      </c>
    </row>
  </sheetData>
  <autoFilter ref="A2:K2"/>
  <conditionalFormatting sqref="F3:F54">
    <cfRule type="containsText" dxfId="0" priority="1">
      <formula>NOT(ISERROR(SEARCH("Compliant",F3)))</formula>
    </cfRule>
    <cfRule type="containsText" dxfId="1" priority="2">
      <formula>NOT(ISERROR(SEARCH("Partially",F3)))</formula>
    </cfRule>
    <cfRule type="containsText" dxfId="2" priority="3">
      <formula>NOT(ISERROR(SEARCH("Non-Compliant",F3)))</formula>
    </cfRule>
  </conditionalFormatting>
  <dataValidations count="10">
    <dataValidation type="list" allowBlank="1" sqref="F10:F13">
      <formula1>"Not Assessed,Compliant,Partially Compliant,Non-Compliant,Not Applicable"</formula1>
    </dataValidation>
    <dataValidation type="list" allowBlank="1" sqref="F15:F28">
      <formula1>"Not Assessed,Compliant,Partially Compliant,Non-Compliant,Not Applicable"</formula1>
    </dataValidation>
    <dataValidation type="list" allowBlank="1" sqref="F30:F40">
      <formula1>"Not Assessed,Compliant,Partially Compliant,Non-Compliant,Not Applicable"</formula1>
    </dataValidation>
    <dataValidation type="list" allowBlank="1" sqref="F4:F13">
      <formula1>"Not Assessed,Compliant,Partially Compliant,Non-Compliant,Not Applicable"</formula1>
    </dataValidation>
    <dataValidation type="list" allowBlank="1" sqref="F42:F53">
      <formula1>"Not Assessed,Compliant,Partially Compliant,Non-Compliant,Not Applicable"</formula1>
    </dataValidation>
    <dataValidation type="list" allowBlank="1" sqref="I10:I13">
      <formula1>"Critical,High,Medium,Low"</formula1>
    </dataValidation>
    <dataValidation type="list" allowBlank="1" sqref="I15:I28">
      <formula1>"Critical,High,Medium,Low"</formula1>
    </dataValidation>
    <dataValidation type="list" allowBlank="1" sqref="I30:I40">
      <formula1>"Critical,High,Medium,Low"</formula1>
    </dataValidation>
    <dataValidation type="list" allowBlank="1" sqref="I4:I13">
      <formula1>"Critical,High,Medium,Low"</formula1>
    </dataValidation>
    <dataValidation type="list" allowBlank="1" sqref="I42:I53">
      <formula1>"Critical,High,Medium,Low"</formula1>
    </dataValidation>
  </dataValidations>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FormatPr defaultRowHeight="15" outlineLevelRow="0" outlineLevelCol="0" x14ac:dyDescent="55"/>
  <cols>
    <col min="1" max="1" width="30" customWidth="1"/>
    <col min="2" max="6" width="14" customWidth="1"/>
  </cols>
  <sheetData>
    <row r="1" spans="1:6" s="5" customFormat="1" x14ac:dyDescent="0.25">
      <c r="A1" s="5" t="s">
        <v>163</v>
      </c>
      <c r="B1" s="5"/>
      <c r="C1" s="5"/>
      <c r="D1" s="5"/>
      <c r="E1" s="5"/>
      <c r="F1" s="5"/>
    </row>
    <row r="3" spans="1:6" x14ac:dyDescent="0.25">
      <c r="A3" s="6" t="s">
        <v>164</v>
      </c>
      <c r="B3" s="6" t="s">
        <v>165</v>
      </c>
      <c r="C3" s="6" t="s">
        <v>166</v>
      </c>
      <c r="D3" s="6" t="s">
        <v>167</v>
      </c>
      <c r="E3" s="6" t="s">
        <v>168</v>
      </c>
      <c r="F3" s="6" t="s">
        <v>169</v>
      </c>
    </row>
    <row r="4" spans="1:6" x14ac:dyDescent="0.25">
      <c r="A4" t="s">
        <v>16</v>
      </c>
      <c r="B4">
        <v>10</v>
      </c>
      <c r="C4">
        <f>COUNTIF('Controls'!B:B,"Sector-Specific Requirements")-COUNTIF('Controls'!F:F,"Not Assessed")-COUNTIF('Controls'!F:F,"Non-Compliant")-COUNTIF('Controls'!F:F,"Partially Compliant")-COUNTIF('Controls'!F:F,"Not Applicable")-1</f>
      </c>
      <c r="D4">
        <f>COUNTIFS('Controls'!B:B,"Sector-Specific Requirements",'Controls'!F:F,"Partially Compliant")</f>
      </c>
      <c r="E4">
        <f>COUNTIFS('Controls'!B:B,"Sector-Specific Requirements",'Controls'!F:F,"Non-Compliant")</f>
      </c>
      <c r="F4" s="7">
        <f>IF(B4=0,0,C4/B4)</f>
      </c>
    </row>
    <row r="5" spans="1:6" x14ac:dyDescent="0.25">
      <c r="A5" t="s">
        <v>49</v>
      </c>
      <c r="B5">
        <v>14</v>
      </c>
      <c r="C5">
        <f>COUNTIF('Controls'!B:B,"Cybersecurity Risk Management Measures")-COUNTIF('Controls'!F:F,"Not Assessed")-COUNTIF('Controls'!F:F,"Non-Compliant")-COUNTIF('Controls'!F:F,"Partially Compliant")-COUNTIF('Controls'!F:F,"Not Applicable")-1</f>
      </c>
      <c r="D5">
        <f>COUNTIFS('Controls'!B:B,"Cybersecurity Risk Management Measures",'Controls'!F:F,"Partially Compliant")</f>
      </c>
      <c r="E5">
        <f>COUNTIFS('Controls'!B:B,"Cybersecurity Risk Management Measures",'Controls'!F:F,"Non-Compliant")</f>
      </c>
      <c r="F5" s="7">
        <f>IF(B5=0,0,C5/B5)</f>
      </c>
    </row>
    <row r="6" spans="1:6" x14ac:dyDescent="0.25">
      <c r="A6" t="s">
        <v>92</v>
      </c>
      <c r="B6">
        <v>11</v>
      </c>
      <c r="C6">
        <f>COUNTIF('Controls'!B:B,"Incident Reporting &amp; Response")-COUNTIF('Controls'!F:F,"Not Assessed")-COUNTIF('Controls'!F:F,"Non-Compliant")-COUNTIF('Controls'!F:F,"Partially Compliant")-COUNTIF('Controls'!F:F,"Not Applicable")-1</f>
      </c>
      <c r="D6">
        <f>COUNTIFS('Controls'!B:B,"Incident Reporting &amp; Response",'Controls'!F:F,"Partially Compliant")</f>
      </c>
      <c r="E6">
        <f>COUNTIFS('Controls'!B:B,"Incident Reporting &amp; Response",'Controls'!F:F,"Non-Compliant")</f>
      </c>
      <c r="F6" s="7">
        <f>IF(B6=0,0,C6/B6)</f>
      </c>
    </row>
    <row r="7" spans="1:6" x14ac:dyDescent="0.25">
      <c r="A7" t="s">
        <v>126</v>
      </c>
      <c r="B7">
        <v>12</v>
      </c>
      <c r="C7">
        <f>COUNTIF('Controls'!B:B,"Supervision, Enforcement &amp; Governance")-COUNTIF('Controls'!F:F,"Not Assessed")-COUNTIF('Controls'!F:F,"Non-Compliant")-COUNTIF('Controls'!F:F,"Partially Compliant")-COUNTIF('Controls'!F:F,"Not Applicable")-1</f>
      </c>
      <c r="D7">
        <f>COUNTIFS('Controls'!B:B,"Supervision, Enforcement &amp; Governance",'Controls'!F:F,"Partially Compliant")</f>
      </c>
      <c r="E7">
        <f>COUNTIFS('Controls'!B:B,"Supervision, Enforcement &amp; Governance",'Controls'!F:F,"Non-Compliant")</f>
      </c>
      <c r="F7" s="7">
        <f>IF(B7=0,0,C7/B7)</f>
      </c>
    </row>
    <row r="9" spans="1:6" x14ac:dyDescent="0.25">
      <c r="A9" s="8" t="s">
        <v>170</v>
      </c>
      <c r="B9" s="8">
        <f>SUM(B4:B7)</f>
      </c>
      <c r="C9" s="8">
        <f>SUM(C4:C7)</f>
      </c>
      <c r="D9" s="8">
        <f>SUM(D4:D7)</f>
      </c>
      <c r="E9" s="8">
        <f>SUM(E4:E7)</f>
      </c>
      <c r="F9" s="9">
        <f>IF(B9=0,0,C9/B9)</f>
      </c>
    </row>
  </sheetData>
  <mergeCells count="1">
    <mergeCell ref="A1:F1"/>
  </mergeCells>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Controls</vt:lpstr>
      <vt:lpstr>Dashboard</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AuditFront</dc:creator>
  <dc:title/>
  <dc:subject/>
  <dc:description/>
  <cp:keywords/>
  <cp:category/>
  <cp:lastModifiedBy>Unknown</cp:lastModifiedBy>
  <dcterms:created xsi:type="dcterms:W3CDTF">2026-02-19T15:29:55Z</dcterms:created>
  <dcterms:modified xsi:type="dcterms:W3CDTF">2026-02-19T15:29:55Z</dcterms:modified>
</cp:coreProperties>
</file>